
<file path=[Content_Types].xml><?xml version="1.0" encoding="utf-8"?>
<Types xmlns="http://schemas.openxmlformats.org/package/2006/content-types">
  <Override PartName="/xl/charts/chart6.xml" ContentType="application/vnd.openxmlformats-officedocument.drawingml.chart+xml"/>
  <Override PartName="/xl/chartsheets/sheet1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chartsheets/sheet13.xml" ContentType="application/vnd.openxmlformats-officedocument.spreadsheetml.chart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chartsheets/sheet9.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10.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heets/sheet1.xml" ContentType="application/vnd.openxmlformats-officedocument.spreadsheetml.chart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heets/sheet16.xml" ContentType="application/vnd.openxmlformats-officedocument.spreadsheetml.chartsheet+xml"/>
  <Override PartName="/xl/charts/chart5.xml" ContentType="application/vnd.openxmlformats-officedocument.drawingml.chart+xml"/>
  <Override PartName="/xl/drawings/drawing7.xml" ContentType="application/vnd.openxmlformats-officedocument.drawing+xml"/>
  <Override PartName="/xl/chartsheets/sheet14.xml" ContentType="application/vnd.openxmlformats-officedocument.spreadsheetml.chart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65" yWindow="615" windowWidth="23730" windowHeight="10320" tabRatio="768"/>
  </bookViews>
  <sheets>
    <sheet name="BASE DATA" sheetId="1" r:id="rId1"/>
    <sheet name="SUMMARY TOTAL" sheetId="3" r:id="rId2"/>
    <sheet name="SUMMARY AVG" sheetId="6" r:id="rId3"/>
    <sheet name="BIO SCIENCES TOTAL" sheetId="7" r:id="rId4"/>
    <sheet name="BIO SCIENCES AVG" sheetId="8" r:id="rId5"/>
    <sheet name="CHEM TOTAL" sheetId="9" r:id="rId6"/>
    <sheet name="CHEM AVG" sheetId="10" r:id="rId7"/>
    <sheet name="COMP SCI TOTAL" sheetId="11" r:id="rId8"/>
    <sheet name="COMP SCI AVG" sheetId="12" r:id="rId9"/>
    <sheet name="ENG TOTAL" sheetId="13" r:id="rId10"/>
    <sheet name="ENG AVG" sheetId="14" r:id="rId11"/>
    <sheet name="GEO TOTAL" sheetId="15" r:id="rId12"/>
    <sheet name="GEO AVG" sheetId="16" r:id="rId13"/>
    <sheet name="MATH TOTAL" sheetId="17" r:id="rId14"/>
    <sheet name="MATH AVG" sheetId="18" r:id="rId15"/>
    <sheet name="PHYSICS TOTAL" sheetId="19" r:id="rId16"/>
    <sheet name="PHYSICS AVG" sheetId="20" r:id="rId17"/>
    <sheet name="Sheet1" sheetId="2" r:id="rId18"/>
    <sheet name="Sheet2" sheetId="4" r:id="rId19"/>
    <sheet name="Sheet3" sheetId="5" r:id="rId20"/>
  </sheets>
  <externalReferences>
    <externalReference r:id="rId21"/>
  </externalReferences>
  <calcPr calcId="125725"/>
</workbook>
</file>

<file path=xl/calcChain.xml><?xml version="1.0" encoding="utf-8"?>
<calcChain xmlns="http://schemas.openxmlformats.org/spreadsheetml/2006/main">
  <c r="P7" i="1"/>
  <c r="O7"/>
  <c r="D3" i="2"/>
  <c r="E3"/>
  <c r="D4"/>
  <c r="E4"/>
  <c r="D5"/>
  <c r="E5"/>
  <c r="D6"/>
  <c r="E6"/>
  <c r="D7"/>
  <c r="E7"/>
  <c r="D8"/>
  <c r="E8"/>
  <c r="D9"/>
  <c r="E9"/>
  <c r="D10"/>
  <c r="E10"/>
  <c r="B132" l="1"/>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23"/>
  <c r="C123"/>
  <c r="D123"/>
  <c r="E123"/>
  <c r="B124"/>
  <c r="C124"/>
  <c r="D124"/>
  <c r="E124"/>
  <c r="B125"/>
  <c r="C125"/>
  <c r="D125"/>
  <c r="E125"/>
  <c r="B126"/>
  <c r="C126"/>
  <c r="D126"/>
  <c r="E126"/>
  <c r="B127"/>
  <c r="C127"/>
  <c r="D127"/>
  <c r="E127"/>
  <c r="B128"/>
  <c r="C128"/>
  <c r="D128"/>
  <c r="E128"/>
  <c r="B129"/>
  <c r="C129"/>
  <c r="D129"/>
  <c r="E129"/>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50"/>
  <c r="C50"/>
  <c r="D50"/>
  <c r="E50"/>
  <c r="B51"/>
  <c r="C51"/>
  <c r="D51"/>
  <c r="E51"/>
  <c r="B52"/>
  <c r="C52"/>
  <c r="D52"/>
  <c r="E52"/>
  <c r="B53"/>
  <c r="C53"/>
  <c r="D53"/>
  <c r="E53"/>
  <c r="B54"/>
  <c r="C54"/>
  <c r="D54"/>
  <c r="E54"/>
  <c r="B55"/>
  <c r="C55"/>
  <c r="D55"/>
  <c r="E55"/>
  <c r="B56"/>
  <c r="C56"/>
  <c r="D56"/>
  <c r="E56"/>
  <c r="E24"/>
  <c r="E25"/>
  <c r="E26"/>
  <c r="E27"/>
  <c r="E28"/>
  <c r="E29"/>
  <c r="E30"/>
  <c r="E31"/>
  <c r="E32"/>
  <c r="E33"/>
  <c r="E34"/>
  <c r="E35"/>
  <c r="E36"/>
  <c r="E37"/>
  <c r="E38"/>
  <c r="E39"/>
  <c r="E40"/>
  <c r="E41"/>
  <c r="E42"/>
  <c r="E43"/>
  <c r="E44"/>
  <c r="E45"/>
  <c r="E46"/>
  <c r="E47"/>
  <c r="C24"/>
  <c r="C25"/>
  <c r="C26"/>
  <c r="C27"/>
  <c r="C28"/>
  <c r="C29"/>
  <c r="C30"/>
  <c r="C31"/>
  <c r="C32"/>
  <c r="C33"/>
  <c r="C34"/>
  <c r="C35"/>
  <c r="C36"/>
  <c r="C37"/>
  <c r="C38"/>
  <c r="C39"/>
  <c r="C40"/>
  <c r="C41"/>
  <c r="C42"/>
  <c r="C43"/>
  <c r="C44"/>
  <c r="C45"/>
  <c r="C46"/>
  <c r="C47"/>
  <c r="G137" i="1"/>
  <c r="G136"/>
  <c r="G135"/>
  <c r="G134"/>
  <c r="G133"/>
  <c r="G132"/>
  <c r="G131"/>
  <c r="G130"/>
  <c r="G129"/>
  <c r="G128"/>
  <c r="G127"/>
  <c r="G126"/>
  <c r="G125"/>
  <c r="G122"/>
  <c r="G121"/>
  <c r="G120"/>
  <c r="G119"/>
  <c r="G118"/>
  <c r="G117"/>
  <c r="G116"/>
  <c r="G113"/>
  <c r="G112"/>
  <c r="G111"/>
  <c r="G110"/>
  <c r="G109"/>
  <c r="G108"/>
  <c r="G107"/>
  <c r="G106"/>
  <c r="G105"/>
  <c r="G104"/>
  <c r="G103"/>
  <c r="G102"/>
  <c r="G101"/>
  <c r="G100"/>
  <c r="G99"/>
  <c r="G98"/>
  <c r="G97"/>
  <c r="G96"/>
  <c r="G95"/>
  <c r="G94"/>
  <c r="G93"/>
  <c r="G92"/>
  <c r="G89"/>
  <c r="G88"/>
  <c r="G87"/>
  <c r="G86"/>
  <c r="G85"/>
  <c r="G84"/>
  <c r="G83"/>
  <c r="G82"/>
  <c r="G81"/>
  <c r="G80"/>
  <c r="G79"/>
  <c r="G78"/>
  <c r="G77"/>
  <c r="G76"/>
  <c r="G75"/>
  <c r="G74"/>
  <c r="G73"/>
  <c r="G72"/>
  <c r="G71"/>
  <c r="G70"/>
  <c r="G69"/>
  <c r="G66"/>
  <c r="G65"/>
  <c r="G64"/>
  <c r="G63"/>
  <c r="G62"/>
  <c r="G61"/>
  <c r="G60"/>
  <c r="G59"/>
  <c r="G58"/>
  <c r="G57"/>
  <c r="G56"/>
  <c r="G55"/>
  <c r="G54"/>
  <c r="G53"/>
  <c r="G52"/>
  <c r="G49"/>
  <c r="G48"/>
  <c r="G47"/>
  <c r="G46"/>
  <c r="G45"/>
  <c r="G44"/>
  <c r="G43"/>
  <c r="G40"/>
  <c r="G39"/>
  <c r="G38"/>
  <c r="G37"/>
  <c r="G36"/>
  <c r="G35"/>
  <c r="G34"/>
  <c r="G33"/>
  <c r="G32"/>
  <c r="G31"/>
  <c r="G30"/>
  <c r="G29"/>
  <c r="G28"/>
  <c r="G27"/>
  <c r="G26"/>
  <c r="G25"/>
  <c r="G24"/>
  <c r="G23"/>
  <c r="G22"/>
  <c r="G21"/>
  <c r="G20"/>
  <c r="G19"/>
  <c r="G18"/>
  <c r="G17"/>
  <c r="E137"/>
  <c r="E136"/>
  <c r="E135"/>
  <c r="E134"/>
  <c r="E133"/>
  <c r="E132"/>
  <c r="E131"/>
  <c r="E130"/>
  <c r="E129"/>
  <c r="E128"/>
  <c r="E127"/>
  <c r="E126"/>
  <c r="E125"/>
  <c r="E122"/>
  <c r="E121"/>
  <c r="E120"/>
  <c r="E119"/>
  <c r="E118"/>
  <c r="E117"/>
  <c r="E116"/>
  <c r="E113"/>
  <c r="E112"/>
  <c r="E111"/>
  <c r="E110"/>
  <c r="E109"/>
  <c r="E108"/>
  <c r="E107"/>
  <c r="E106"/>
  <c r="E105"/>
  <c r="E104"/>
  <c r="E103"/>
  <c r="E102"/>
  <c r="E101"/>
  <c r="E100"/>
  <c r="E99"/>
  <c r="E98"/>
  <c r="E97"/>
  <c r="E96"/>
  <c r="E95"/>
  <c r="E94"/>
  <c r="E93"/>
  <c r="E92"/>
  <c r="E89"/>
  <c r="E88"/>
  <c r="E87"/>
  <c r="E86"/>
  <c r="E85"/>
  <c r="E84"/>
  <c r="E83"/>
  <c r="E82"/>
  <c r="E81"/>
  <c r="E80"/>
  <c r="E79"/>
  <c r="E78"/>
  <c r="E77"/>
  <c r="E76"/>
  <c r="E75"/>
  <c r="E74"/>
  <c r="E73"/>
  <c r="E72"/>
  <c r="E71"/>
  <c r="E70"/>
  <c r="E69"/>
  <c r="E66"/>
  <c r="E65"/>
  <c r="E64"/>
  <c r="E63"/>
  <c r="E62"/>
  <c r="E61"/>
  <c r="E60"/>
  <c r="E59"/>
  <c r="E58"/>
  <c r="E57"/>
  <c r="E56"/>
  <c r="E55"/>
  <c r="E54"/>
  <c r="E53"/>
  <c r="E52"/>
  <c r="E49"/>
  <c r="E48"/>
  <c r="E47"/>
  <c r="E46"/>
  <c r="E45"/>
  <c r="E44"/>
  <c r="E43"/>
  <c r="E40"/>
  <c r="E39"/>
  <c r="E38"/>
  <c r="E37"/>
  <c r="E36"/>
  <c r="E35"/>
  <c r="E34"/>
  <c r="E33"/>
  <c r="E32"/>
  <c r="E31"/>
  <c r="E30"/>
  <c r="E29"/>
  <c r="E28"/>
  <c r="E27"/>
  <c r="E26"/>
  <c r="E25"/>
  <c r="E24"/>
  <c r="E23"/>
  <c r="E22"/>
  <c r="E21"/>
  <c r="E20"/>
  <c r="E19"/>
  <c r="E18"/>
  <c r="E17"/>
  <c r="G14"/>
  <c r="G13"/>
  <c r="G12"/>
  <c r="G11"/>
  <c r="G10"/>
  <c r="G9"/>
  <c r="G8"/>
  <c r="G7"/>
  <c r="E14"/>
  <c r="E13"/>
  <c r="E12"/>
  <c r="E11"/>
  <c r="E10"/>
  <c r="E9"/>
  <c r="E8"/>
  <c r="E7"/>
  <c r="K134" l="1"/>
  <c r="K133"/>
  <c r="K132"/>
  <c r="K130"/>
  <c r="K126"/>
  <c r="K125"/>
  <c r="K119"/>
  <c r="K116"/>
  <c r="K112"/>
  <c r="K108"/>
  <c r="K106"/>
  <c r="K105"/>
  <c r="K104"/>
  <c r="K100"/>
  <c r="K98"/>
  <c r="K97"/>
  <c r="K96"/>
  <c r="K92"/>
  <c r="K88"/>
  <c r="K87"/>
  <c r="K86"/>
  <c r="K81"/>
  <c r="K80"/>
  <c r="K79"/>
  <c r="K78"/>
  <c r="K73"/>
  <c r="K72"/>
  <c r="K71"/>
  <c r="K70"/>
  <c r="K62"/>
  <c r="K61"/>
  <c r="K60"/>
  <c r="K54"/>
  <c r="K53"/>
  <c r="K52"/>
  <c r="K43"/>
  <c r="K32"/>
  <c r="K24"/>
  <c r="I121"/>
  <c r="I120"/>
  <c r="I119"/>
  <c r="I117"/>
  <c r="I111"/>
  <c r="I110"/>
  <c r="I109"/>
  <c r="I106"/>
  <c r="I103"/>
  <c r="I102"/>
  <c r="I101"/>
  <c r="I98"/>
  <c r="I95"/>
  <c r="I94"/>
  <c r="I93"/>
  <c r="I87"/>
  <c r="I85"/>
  <c r="I84"/>
  <c r="I83"/>
  <c r="I79"/>
  <c r="I77"/>
  <c r="I76"/>
  <c r="I75"/>
  <c r="I71"/>
  <c r="I69"/>
  <c r="I65"/>
  <c r="I60"/>
  <c r="I59"/>
  <c r="I58"/>
  <c r="I57"/>
  <c r="I52"/>
  <c r="I48"/>
  <c r="I47"/>
  <c r="I38"/>
  <c r="I37"/>
  <c r="I30"/>
  <c r="I29"/>
  <c r="I22"/>
  <c r="I21"/>
  <c r="K136"/>
  <c r="K135"/>
  <c r="K131"/>
  <c r="K129"/>
  <c r="K128"/>
  <c r="K127"/>
  <c r="K121"/>
  <c r="K118"/>
  <c r="K117"/>
  <c r="K111"/>
  <c r="K110"/>
  <c r="K109"/>
  <c r="K107"/>
  <c r="K103"/>
  <c r="K102"/>
  <c r="K101"/>
  <c r="K99"/>
  <c r="K95"/>
  <c r="K94"/>
  <c r="K93"/>
  <c r="K85"/>
  <c r="K84"/>
  <c r="K83"/>
  <c r="K82"/>
  <c r="K77"/>
  <c r="K76"/>
  <c r="K75"/>
  <c r="K74"/>
  <c r="K65"/>
  <c r="K64"/>
  <c r="K63"/>
  <c r="K59"/>
  <c r="K58"/>
  <c r="K57"/>
  <c r="K56"/>
  <c r="K55"/>
  <c r="K48"/>
  <c r="K47"/>
  <c r="K46"/>
  <c r="K45"/>
  <c r="K44"/>
  <c r="K39"/>
  <c r="K38"/>
  <c r="K37"/>
  <c r="K36"/>
  <c r="K35"/>
  <c r="K34"/>
  <c r="K33"/>
  <c r="K31"/>
  <c r="K30"/>
  <c r="K29"/>
  <c r="K28"/>
  <c r="K27"/>
  <c r="K26"/>
  <c r="K25"/>
  <c r="K23"/>
  <c r="K22"/>
  <c r="K21"/>
  <c r="K20"/>
  <c r="K19"/>
  <c r="K18"/>
  <c r="K17"/>
  <c r="I136"/>
  <c r="I135"/>
  <c r="I134"/>
  <c r="I133"/>
  <c r="I132"/>
  <c r="I131"/>
  <c r="I130"/>
  <c r="I129"/>
  <c r="I128"/>
  <c r="I127"/>
  <c r="I126"/>
  <c r="I125"/>
  <c r="I116"/>
  <c r="I112"/>
  <c r="I108"/>
  <c r="I107"/>
  <c r="I105"/>
  <c r="I104"/>
  <c r="I100"/>
  <c r="I99"/>
  <c r="I97"/>
  <c r="I96"/>
  <c r="I92"/>
  <c r="I88"/>
  <c r="I86"/>
  <c r="I82"/>
  <c r="I81"/>
  <c r="I80"/>
  <c r="I78"/>
  <c r="I74"/>
  <c r="I73"/>
  <c r="I72"/>
  <c r="I64"/>
  <c r="I63"/>
  <c r="I62"/>
  <c r="I61"/>
  <c r="I56"/>
  <c r="I55"/>
  <c r="I54"/>
  <c r="I46"/>
  <c r="I45"/>
  <c r="I44"/>
  <c r="I43"/>
  <c r="I39"/>
  <c r="I36"/>
  <c r="I35"/>
  <c r="I34"/>
  <c r="I33"/>
  <c r="I32"/>
  <c r="I31"/>
  <c r="I28"/>
  <c r="I27"/>
  <c r="I26"/>
  <c r="I25"/>
  <c r="I24"/>
  <c r="I23"/>
  <c r="I20"/>
  <c r="I19"/>
  <c r="I18"/>
  <c r="I17"/>
  <c r="K13"/>
  <c r="K11"/>
  <c r="K9"/>
  <c r="K8"/>
  <c r="I13"/>
  <c r="K7"/>
  <c r="I7"/>
  <c r="K12"/>
  <c r="K10"/>
  <c r="I11"/>
  <c r="I10"/>
  <c r="I9"/>
  <c r="I8"/>
  <c r="D22" i="5"/>
  <c r="D21"/>
  <c r="D20"/>
  <c r="H20" s="1"/>
  <c r="D19"/>
  <c r="H19" s="1"/>
  <c r="D18"/>
  <c r="D17"/>
  <c r="D16"/>
  <c r="D15"/>
  <c r="D14"/>
  <c r="D13"/>
  <c r="D12"/>
  <c r="H12" s="1"/>
  <c r="D11"/>
  <c r="H11" s="1"/>
  <c r="D10"/>
  <c r="D9"/>
  <c r="D8"/>
  <c r="D7"/>
  <c r="D6"/>
  <c r="D5"/>
  <c r="D4"/>
  <c r="H4" s="1"/>
  <c r="D3"/>
  <c r="H3" s="1"/>
  <c r="D2"/>
  <c r="G22"/>
  <c r="E22"/>
  <c r="C22"/>
  <c r="B22"/>
  <c r="F22" s="1"/>
  <c r="H21"/>
  <c r="G21"/>
  <c r="F21"/>
  <c r="G20"/>
  <c r="F20"/>
  <c r="G19"/>
  <c r="F19"/>
  <c r="G18"/>
  <c r="F18"/>
  <c r="H18"/>
  <c r="H17"/>
  <c r="G17"/>
  <c r="F17"/>
  <c r="G16"/>
  <c r="F16"/>
  <c r="H16"/>
  <c r="H15"/>
  <c r="G15"/>
  <c r="F15"/>
  <c r="G14"/>
  <c r="F14"/>
  <c r="H14"/>
  <c r="H13"/>
  <c r="G13"/>
  <c r="F13"/>
  <c r="G12"/>
  <c r="F12"/>
  <c r="G11"/>
  <c r="F11"/>
  <c r="G10"/>
  <c r="F10"/>
  <c r="H10"/>
  <c r="H9"/>
  <c r="G9"/>
  <c r="F9"/>
  <c r="G8"/>
  <c r="F8"/>
  <c r="H8"/>
  <c r="H7"/>
  <c r="G7"/>
  <c r="F7"/>
  <c r="G6"/>
  <c r="F6"/>
  <c r="H6"/>
  <c r="H5"/>
  <c r="G5"/>
  <c r="F5"/>
  <c r="G4"/>
  <c r="F4"/>
  <c r="G3"/>
  <c r="F3"/>
  <c r="G2"/>
  <c r="F2"/>
  <c r="H2"/>
  <c r="I12" i="1" l="1"/>
  <c r="I40"/>
  <c r="K120"/>
  <c r="K40"/>
  <c r="I118"/>
  <c r="K69"/>
  <c r="I70"/>
  <c r="I53"/>
  <c r="H22" i="5"/>
  <c r="H22" i="4"/>
  <c r="H21"/>
  <c r="H20"/>
  <c r="H19"/>
  <c r="H15"/>
  <c r="H14"/>
  <c r="H13"/>
  <c r="H12"/>
  <c r="H11"/>
  <c r="H7"/>
  <c r="H6"/>
  <c r="H5"/>
  <c r="H4"/>
  <c r="H3"/>
  <c r="D22"/>
  <c r="D21"/>
  <c r="D20"/>
  <c r="D19"/>
  <c r="D18"/>
  <c r="H18" s="1"/>
  <c r="D17"/>
  <c r="H17" s="1"/>
  <c r="D16"/>
  <c r="H16" s="1"/>
  <c r="D15"/>
  <c r="D14"/>
  <c r="D13"/>
  <c r="D12"/>
  <c r="D11"/>
  <c r="D10"/>
  <c r="H10" s="1"/>
  <c r="D9"/>
  <c r="H9" s="1"/>
  <c r="D8"/>
  <c r="H8" s="1"/>
  <c r="D7"/>
  <c r="D6"/>
  <c r="D5"/>
  <c r="D4"/>
  <c r="D3"/>
  <c r="D2"/>
  <c r="H2" s="1"/>
  <c r="F22"/>
  <c r="E22"/>
  <c r="G22" s="1"/>
  <c r="C22"/>
  <c r="B22"/>
  <c r="G21"/>
  <c r="F21"/>
  <c r="G20"/>
  <c r="F20"/>
  <c r="G19"/>
  <c r="F19"/>
  <c r="G18"/>
  <c r="F18"/>
  <c r="G17"/>
  <c r="F17"/>
  <c r="G16"/>
  <c r="F16"/>
  <c r="G15"/>
  <c r="F15"/>
  <c r="G14"/>
  <c r="F14"/>
  <c r="G13"/>
  <c r="F13"/>
  <c r="G12"/>
  <c r="F12"/>
  <c r="G11"/>
  <c r="F11"/>
  <c r="G10"/>
  <c r="F10"/>
  <c r="G9"/>
  <c r="F9"/>
  <c r="G8"/>
  <c r="F8"/>
  <c r="G7"/>
  <c r="F7"/>
  <c r="G6"/>
  <c r="F6"/>
  <c r="G5"/>
  <c r="F5"/>
  <c r="G4"/>
  <c r="F4"/>
  <c r="G3"/>
  <c r="F3"/>
  <c r="G2"/>
  <c r="F2"/>
  <c r="M136" i="1" l="1"/>
  <c r="L136"/>
  <c r="L134"/>
  <c r="N133"/>
  <c r="M133"/>
  <c r="M131"/>
  <c r="L131"/>
  <c r="N130"/>
  <c r="M128"/>
  <c r="L128"/>
  <c r="L126"/>
  <c r="N125"/>
  <c r="M125"/>
  <c r="N122"/>
  <c r="N121"/>
  <c r="N120"/>
  <c r="N119"/>
  <c r="N118"/>
  <c r="N117"/>
  <c r="N116"/>
  <c r="M111"/>
  <c r="L111"/>
  <c r="N110"/>
  <c r="L108"/>
  <c r="N107"/>
  <c r="N106"/>
  <c r="L104"/>
  <c r="N103"/>
  <c r="M103"/>
  <c r="N100"/>
  <c r="M100"/>
  <c r="L100"/>
  <c r="M97"/>
  <c r="N96"/>
  <c r="L96"/>
  <c r="N93"/>
  <c r="L93"/>
  <c r="N92"/>
  <c r="M87"/>
  <c r="N85"/>
  <c r="M82"/>
  <c r="L82"/>
  <c r="N81"/>
  <c r="M77"/>
  <c r="L77"/>
  <c r="N76"/>
  <c r="M71"/>
  <c r="N66"/>
  <c r="L66"/>
  <c r="N65"/>
  <c r="L65"/>
  <c r="L64"/>
  <c r="N63"/>
  <c r="N62"/>
  <c r="L62"/>
  <c r="N61"/>
  <c r="N60"/>
  <c r="L60"/>
  <c r="L59"/>
  <c r="N58"/>
  <c r="L58"/>
  <c r="N57"/>
  <c r="L57"/>
  <c r="N56"/>
  <c r="L56"/>
  <c r="L54"/>
  <c r="N53"/>
  <c r="N52"/>
  <c r="L52"/>
  <c r="N49"/>
  <c r="M49"/>
  <c r="N46"/>
  <c r="M46"/>
  <c r="L46"/>
  <c r="N43"/>
  <c r="M43"/>
  <c r="J137"/>
  <c r="J136"/>
  <c r="H136"/>
  <c r="J135"/>
  <c r="H135"/>
  <c r="J134"/>
  <c r="H134"/>
  <c r="J133"/>
  <c r="H133"/>
  <c r="J132"/>
  <c r="H132"/>
  <c r="J131"/>
  <c r="H131"/>
  <c r="J130"/>
  <c r="H130"/>
  <c r="J129"/>
  <c r="H129"/>
  <c r="J128"/>
  <c r="H128"/>
  <c r="J127"/>
  <c r="H127"/>
  <c r="J126"/>
  <c r="H126"/>
  <c r="J125"/>
  <c r="H125"/>
  <c r="J121"/>
  <c r="H121"/>
  <c r="J120"/>
  <c r="H120"/>
  <c r="J119"/>
  <c r="H119"/>
  <c r="J118"/>
  <c r="H118"/>
  <c r="J117"/>
  <c r="H117"/>
  <c r="J116"/>
  <c r="H116"/>
  <c r="J112"/>
  <c r="H112"/>
  <c r="J111"/>
  <c r="H111"/>
  <c r="J110"/>
  <c r="H110"/>
  <c r="J109"/>
  <c r="H109"/>
  <c r="J108"/>
  <c r="H108"/>
  <c r="J107"/>
  <c r="H107"/>
  <c r="J106"/>
  <c r="H106"/>
  <c r="J105"/>
  <c r="H105"/>
  <c r="J104"/>
  <c r="H104"/>
  <c r="J103"/>
  <c r="H103"/>
  <c r="J102"/>
  <c r="H102"/>
  <c r="J101"/>
  <c r="H101"/>
  <c r="J100"/>
  <c r="H100"/>
  <c r="J99"/>
  <c r="H99"/>
  <c r="J98"/>
  <c r="H98"/>
  <c r="J97"/>
  <c r="H97"/>
  <c r="J96"/>
  <c r="H96"/>
  <c r="J95"/>
  <c r="H95"/>
  <c r="J94"/>
  <c r="H94"/>
  <c r="J93"/>
  <c r="H93"/>
  <c r="J92"/>
  <c r="H92"/>
  <c r="J89"/>
  <c r="J88"/>
  <c r="H88"/>
  <c r="J87"/>
  <c r="H87"/>
  <c r="J86"/>
  <c r="H86"/>
  <c r="J85"/>
  <c r="H85"/>
  <c r="J84"/>
  <c r="H84"/>
  <c r="J83"/>
  <c r="H83"/>
  <c r="J82"/>
  <c r="H82"/>
  <c r="J81"/>
  <c r="H81"/>
  <c r="J80"/>
  <c r="H80"/>
  <c r="J79"/>
  <c r="H79"/>
  <c r="J78"/>
  <c r="H78"/>
  <c r="J77"/>
  <c r="H77"/>
  <c r="J76"/>
  <c r="H76"/>
  <c r="J75"/>
  <c r="H75"/>
  <c r="J74"/>
  <c r="H74"/>
  <c r="J73"/>
  <c r="H73"/>
  <c r="J72"/>
  <c r="H72"/>
  <c r="J71"/>
  <c r="H71"/>
  <c r="J70"/>
  <c r="H70"/>
  <c r="J69"/>
  <c r="H69"/>
  <c r="J65"/>
  <c r="H65"/>
  <c r="J64"/>
  <c r="H64"/>
  <c r="J63"/>
  <c r="H63"/>
  <c r="J62"/>
  <c r="H62"/>
  <c r="J61"/>
  <c r="H61"/>
  <c r="J60"/>
  <c r="H60"/>
  <c r="J59"/>
  <c r="H59"/>
  <c r="J58"/>
  <c r="H58"/>
  <c r="J57"/>
  <c r="H57"/>
  <c r="J56"/>
  <c r="H56"/>
  <c r="J55"/>
  <c r="H55"/>
  <c r="J54"/>
  <c r="H54"/>
  <c r="J53"/>
  <c r="H53"/>
  <c r="J52"/>
  <c r="H52"/>
  <c r="J49"/>
  <c r="H49"/>
  <c r="J48"/>
  <c r="H48"/>
  <c r="J47"/>
  <c r="H47"/>
  <c r="J46"/>
  <c r="H46"/>
  <c r="J45"/>
  <c r="H45"/>
  <c r="J44"/>
  <c r="H44"/>
  <c r="J43"/>
  <c r="H43"/>
  <c r="F137"/>
  <c r="M132" s="1"/>
  <c r="D137"/>
  <c r="L135" s="1"/>
  <c r="C137"/>
  <c r="N135" s="1"/>
  <c r="F122"/>
  <c r="M122" s="1"/>
  <c r="D122"/>
  <c r="L117" s="1"/>
  <c r="C122"/>
  <c r="F113"/>
  <c r="M112" s="1"/>
  <c r="D113"/>
  <c r="L107" s="1"/>
  <c r="C113"/>
  <c r="F89"/>
  <c r="M86" s="1"/>
  <c r="D89"/>
  <c r="L89" s="1"/>
  <c r="C89"/>
  <c r="F66"/>
  <c r="M60" s="1"/>
  <c r="D66"/>
  <c r="L63" s="1"/>
  <c r="C66"/>
  <c r="F49"/>
  <c r="M48" s="1"/>
  <c r="D49"/>
  <c r="L45" s="1"/>
  <c r="C49"/>
  <c r="N45" s="1"/>
  <c r="K89" l="1"/>
  <c r="I89"/>
  <c r="N86"/>
  <c r="K113"/>
  <c r="I113"/>
  <c r="N44"/>
  <c r="I66"/>
  <c r="K66"/>
  <c r="M45"/>
  <c r="N48"/>
  <c r="N54"/>
  <c r="N69"/>
  <c r="N74"/>
  <c r="N79"/>
  <c r="L85"/>
  <c r="L92"/>
  <c r="M95"/>
  <c r="N98"/>
  <c r="N102"/>
  <c r="L106"/>
  <c r="N109"/>
  <c r="M113"/>
  <c r="M127"/>
  <c r="L130"/>
  <c r="N132"/>
  <c r="M135"/>
  <c r="K122"/>
  <c r="I122"/>
  <c r="H89"/>
  <c r="H137"/>
  <c r="L49"/>
  <c r="N55"/>
  <c r="N59"/>
  <c r="N64"/>
  <c r="N70"/>
  <c r="N75"/>
  <c r="N80"/>
  <c r="M85"/>
  <c r="M92"/>
  <c r="N95"/>
  <c r="N99"/>
  <c r="L103"/>
  <c r="M106"/>
  <c r="L110"/>
  <c r="N113"/>
  <c r="L125"/>
  <c r="N127"/>
  <c r="M130"/>
  <c r="L133"/>
  <c r="K137"/>
  <c r="I137"/>
  <c r="N128"/>
  <c r="L44"/>
  <c r="L47"/>
  <c r="N73"/>
  <c r="N77"/>
  <c r="N82"/>
  <c r="N87"/>
  <c r="L94"/>
  <c r="N97"/>
  <c r="L101"/>
  <c r="N104"/>
  <c r="M108"/>
  <c r="N111"/>
  <c r="M126"/>
  <c r="L129"/>
  <c r="N131"/>
  <c r="M134"/>
  <c r="L137"/>
  <c r="N71"/>
  <c r="N136"/>
  <c r="M44"/>
  <c r="M47"/>
  <c r="L69"/>
  <c r="L74"/>
  <c r="N78"/>
  <c r="N83"/>
  <c r="N88"/>
  <c r="N94"/>
  <c r="L98"/>
  <c r="N101"/>
  <c r="M105"/>
  <c r="N108"/>
  <c r="L112"/>
  <c r="N126"/>
  <c r="M129"/>
  <c r="L132"/>
  <c r="N134"/>
  <c r="M137"/>
  <c r="N72"/>
  <c r="K49"/>
  <c r="I49"/>
  <c r="N47"/>
  <c r="M69"/>
  <c r="M74"/>
  <c r="M79"/>
  <c r="N84"/>
  <c r="N89"/>
  <c r="L95"/>
  <c r="M98"/>
  <c r="L102"/>
  <c r="N105"/>
  <c r="L109"/>
  <c r="N112"/>
  <c r="L127"/>
  <c r="N129"/>
  <c r="N137"/>
  <c r="M56"/>
  <c r="M59"/>
  <c r="L72"/>
  <c r="M54"/>
  <c r="M62"/>
  <c r="M72"/>
  <c r="M80"/>
  <c r="M88"/>
  <c r="J113"/>
  <c r="L48"/>
  <c r="M55"/>
  <c r="M63"/>
  <c r="M73"/>
  <c r="L76"/>
  <c r="M81"/>
  <c r="L84"/>
  <c r="M89"/>
  <c r="M99"/>
  <c r="M107"/>
  <c r="M117"/>
  <c r="L120"/>
  <c r="H66"/>
  <c r="L43"/>
  <c r="L53"/>
  <c r="M58"/>
  <c r="L61"/>
  <c r="M66"/>
  <c r="L71"/>
  <c r="M76"/>
  <c r="L79"/>
  <c r="M84"/>
  <c r="L87"/>
  <c r="M94"/>
  <c r="L97"/>
  <c r="M102"/>
  <c r="L105"/>
  <c r="M110"/>
  <c r="L113"/>
  <c r="M120"/>
  <c r="M61"/>
  <c r="M116"/>
  <c r="J66"/>
  <c r="M53"/>
  <c r="L118"/>
  <c r="M64"/>
  <c r="M118"/>
  <c r="L121"/>
  <c r="L80"/>
  <c r="L88"/>
  <c r="L116"/>
  <c r="M121"/>
  <c r="H122"/>
  <c r="L75"/>
  <c r="L83"/>
  <c r="L119"/>
  <c r="J122"/>
  <c r="M57"/>
  <c r="M65"/>
  <c r="L70"/>
  <c r="M75"/>
  <c r="L78"/>
  <c r="M83"/>
  <c r="L86"/>
  <c r="M93"/>
  <c r="M101"/>
  <c r="M109"/>
  <c r="M119"/>
  <c r="L122"/>
  <c r="H113"/>
  <c r="M52"/>
  <c r="L55"/>
  <c r="M70"/>
  <c r="L73"/>
  <c r="M78"/>
  <c r="L81"/>
  <c r="M96"/>
  <c r="L99"/>
  <c r="M104"/>
  <c r="J13"/>
  <c r="J12"/>
  <c r="J11"/>
  <c r="J10"/>
  <c r="J9"/>
  <c r="J8"/>
  <c r="J7"/>
  <c r="F14"/>
  <c r="M11" l="1"/>
  <c r="M10"/>
  <c r="M9"/>
  <c r="M8"/>
  <c r="M7"/>
  <c r="M14"/>
  <c r="M13"/>
  <c r="M12"/>
  <c r="H13"/>
  <c r="H12"/>
  <c r="H11"/>
  <c r="H10"/>
  <c r="H9"/>
  <c r="H8"/>
  <c r="H7"/>
  <c r="C14"/>
  <c r="D14"/>
  <c r="K14" l="1"/>
  <c r="I14"/>
  <c r="L10"/>
  <c r="N7"/>
  <c r="J14"/>
  <c r="N13"/>
  <c r="N8"/>
  <c r="N10"/>
  <c r="L12"/>
  <c r="N14"/>
  <c r="N9"/>
  <c r="L7"/>
  <c r="N12"/>
  <c r="L13"/>
  <c r="L8"/>
  <c r="L11"/>
  <c r="H14"/>
  <c r="N11"/>
  <c r="L14"/>
  <c r="L9"/>
</calcChain>
</file>

<file path=xl/sharedStrings.xml><?xml version="1.0" encoding="utf-8"?>
<sst xmlns="http://schemas.openxmlformats.org/spreadsheetml/2006/main" count="502" uniqueCount="252">
  <si>
    <t>Biological Sciences</t>
  </si>
  <si>
    <t>Chemistry</t>
  </si>
  <si>
    <t>Computer Science</t>
  </si>
  <si>
    <t>Engineering &amp; Technology</t>
  </si>
  <si>
    <t>Geography &amp; Earth Sciences</t>
  </si>
  <si>
    <t>Mathematics</t>
  </si>
  <si>
    <t>Physical Sciences</t>
  </si>
  <si>
    <t>TOTAL</t>
  </si>
  <si>
    <t>Biology, General</t>
  </si>
  <si>
    <t>Birds</t>
  </si>
  <si>
    <t>Botany, General</t>
  </si>
  <si>
    <t>Botany, Specific Fields</t>
  </si>
  <si>
    <t>Chordates - Vertebrates</t>
  </si>
  <si>
    <t>Cytology</t>
  </si>
  <si>
    <t>Ecology</t>
  </si>
  <si>
    <t>Economic Biology</t>
  </si>
  <si>
    <t>Fishes</t>
  </si>
  <si>
    <t>Genetics</t>
  </si>
  <si>
    <t>Invertebrates</t>
  </si>
  <si>
    <t>Mammals</t>
  </si>
  <si>
    <t>Microbiology</t>
  </si>
  <si>
    <t>Microscopy</t>
  </si>
  <si>
    <t>Natural History</t>
  </si>
  <si>
    <t>Plant Anatomy</t>
  </si>
  <si>
    <t>Plant Ecology</t>
  </si>
  <si>
    <t>Plant Physiology</t>
  </si>
  <si>
    <t>Reproduction &amp; Life</t>
  </si>
  <si>
    <t>Reptiles &amp; Amphibians</t>
  </si>
  <si>
    <t>Virology</t>
  </si>
  <si>
    <t>Zoology, General</t>
  </si>
  <si>
    <t>Bridge Engineering</t>
  </si>
  <si>
    <t>Building Construction</t>
  </si>
  <si>
    <t>Chemical Technology</t>
  </si>
  <si>
    <t>Domestic Engineering</t>
  </si>
  <si>
    <t>Electrical Engineering</t>
  </si>
  <si>
    <t>Environmental Technology</t>
  </si>
  <si>
    <t>General Engineering</t>
  </si>
  <si>
    <t>General Technology</t>
  </si>
  <si>
    <t>Handicrafts, Arts &amp; Crafts</t>
  </si>
  <si>
    <t>Highway Engineering</t>
  </si>
  <si>
    <t>Hydraulic Engineering</t>
  </si>
  <si>
    <t>Manufactures</t>
  </si>
  <si>
    <t>Mechanical Engineering &amp; Machinery</t>
  </si>
  <si>
    <t>Military Engineering</t>
  </si>
  <si>
    <t>Mining Engineering &amp; Metallurgy</t>
  </si>
  <si>
    <t>Motor Vehicles, Aeronautics, Astronautics</t>
  </si>
  <si>
    <t>Naval Architecture, Shipbuilding, etc.</t>
  </si>
  <si>
    <t>Navigation, Merchant Marine</t>
  </si>
  <si>
    <t>Printing</t>
  </si>
  <si>
    <t>Railroad Engineering</t>
  </si>
  <si>
    <t>Atlases. Globes</t>
  </si>
  <si>
    <t>Cartography</t>
  </si>
  <si>
    <t>Dynamic &amp; Structural Geology</t>
  </si>
  <si>
    <t>Environmental Sciences</t>
  </si>
  <si>
    <t>Geography, General</t>
  </si>
  <si>
    <t>Geology, General</t>
  </si>
  <si>
    <t>Geomorphology</t>
  </si>
  <si>
    <t>Geophysics, Geomagnetism</t>
  </si>
  <si>
    <t>Hydrology</t>
  </si>
  <si>
    <t>Maps</t>
  </si>
  <si>
    <t>Mathematical Geography</t>
  </si>
  <si>
    <t>Meteorology</t>
  </si>
  <si>
    <t>Mineralogy</t>
  </si>
  <si>
    <t>Natural Disasters</t>
  </si>
  <si>
    <t>Oceanography</t>
  </si>
  <si>
    <t>Paleontology</t>
  </si>
  <si>
    <t>Paleozoology, Paleobotany, Palynology</t>
  </si>
  <si>
    <t>Petrology</t>
  </si>
  <si>
    <t>Physical Geography</t>
  </si>
  <si>
    <t>Regional Geology</t>
  </si>
  <si>
    <t>Stratigraphy</t>
  </si>
  <si>
    <t>Analytical Chemistry</t>
  </si>
  <si>
    <t>Chemistry, General</t>
  </si>
  <si>
    <t>Crystallography</t>
  </si>
  <si>
    <t>Inorganic Chemistry, General</t>
  </si>
  <si>
    <t>Organic Chemistry, General</t>
  </si>
  <si>
    <t>Physical &amp; Theoretical Chemistry</t>
  </si>
  <si>
    <t>Computer Networks</t>
  </si>
  <si>
    <t>Computer Science - General</t>
  </si>
  <si>
    <t>Computer Software</t>
  </si>
  <si>
    <t>Computers, General</t>
  </si>
  <si>
    <t>Cybernetics</t>
  </si>
  <si>
    <t>Machine Theory, Abstract Automata</t>
  </si>
  <si>
    <t>Management Information Systems</t>
  </si>
  <si>
    <t>Modeling &amp; Simulation</t>
  </si>
  <si>
    <t>Office Automation</t>
  </si>
  <si>
    <t>Online Data Processing</t>
  </si>
  <si>
    <t>Optical Data Processing</t>
  </si>
  <si>
    <t>Special Computers &amp; Systems</t>
  </si>
  <si>
    <t>Special Topics in Computer Science</t>
  </si>
  <si>
    <t>Algebra</t>
  </si>
  <si>
    <t>Geometry, Topology</t>
  </si>
  <si>
    <t>Mathematical Analysis</t>
  </si>
  <si>
    <t>Mathematics, General</t>
  </si>
  <si>
    <t>Acoustics, Sound</t>
  </si>
  <si>
    <t>Analytical Mechanics</t>
  </si>
  <si>
    <t>Astronomy</t>
  </si>
  <si>
    <t>Chronology</t>
  </si>
  <si>
    <t>Constitution &amp; Properties of Matter</t>
  </si>
  <si>
    <t>Electricity, Magnetism, Nuclear Physics</t>
  </si>
  <si>
    <t>Experimental Mechanics</t>
  </si>
  <si>
    <t>Heat</t>
  </si>
  <si>
    <t>Optics, Light, Radiation</t>
  </si>
  <si>
    <t>Physics, General</t>
  </si>
  <si>
    <t>Science, General</t>
  </si>
  <si>
    <t>Weights &amp; Measures</t>
  </si>
  <si>
    <t>Total</t>
  </si>
  <si>
    <t>CRL+LHL Compared to Totals Titles in TOP STE Libraries</t>
  </si>
  <si>
    <t>CRL+LHL Compared to Total Titles in TOP 20 ARL Libraries</t>
  </si>
  <si>
    <t>CRL+LHL Compared to AVG # of Titles in TOP STE Libraries</t>
  </si>
  <si>
    <t>Naval Architecture</t>
  </si>
  <si>
    <t>Navigation Marine</t>
  </si>
  <si>
    <t>Engineering &amp; Tech</t>
  </si>
  <si>
    <t>Environmental Tech</t>
  </si>
  <si>
    <t>Mechanical Eng</t>
  </si>
  <si>
    <t>Military Eng</t>
  </si>
  <si>
    <t>Bridge Eng.</t>
  </si>
  <si>
    <t>Domestic Eng.</t>
  </si>
  <si>
    <t>Electrical Eng.</t>
  </si>
  <si>
    <t>General Eng.</t>
  </si>
  <si>
    <t>Highway Eng.</t>
  </si>
  <si>
    <t>Hydraulic Eng.</t>
  </si>
  <si>
    <t>Mining Eng.</t>
  </si>
  <si>
    <t>Railroad Eng.</t>
  </si>
  <si>
    <t>Chemical Tech</t>
  </si>
  <si>
    <t>Handicrafts</t>
  </si>
  <si>
    <t>Motor Vehicles</t>
  </si>
  <si>
    <t>Titles Held by CRL / LHL</t>
  </si>
  <si>
    <t>STE % Distribution in Subject Areas</t>
  </si>
  <si>
    <t>ARL % Distribution in Subject Areas</t>
  </si>
  <si>
    <t>CRL / LHL % Distribution in Subject Areas</t>
  </si>
  <si>
    <t>Computer Programming &amp; Languages</t>
  </si>
  <si>
    <t>Probabilities, Math. Stats., Interpolation</t>
  </si>
  <si>
    <t>Numeration, Arithmetic, Elementary Math</t>
  </si>
  <si>
    <t>Summary by Subject Divisions</t>
  </si>
  <si>
    <t>Titles Held by Top STE Libraries (Total)</t>
  </si>
  <si>
    <t>Titles Held by Top STE Libraries (Average)</t>
  </si>
  <si>
    <t>Titles Held by Top 20 ARL Libraries (Total)</t>
  </si>
  <si>
    <t>Titles Held by Top 20 ARL Libraries (Average)</t>
  </si>
  <si>
    <t>Animal Behavior, Anatomy</t>
  </si>
  <si>
    <t>Machine Theory, Automata</t>
  </si>
  <si>
    <t>Management Info Systems</t>
  </si>
  <si>
    <t>Motor Vehicles, Etc.</t>
  </si>
  <si>
    <t>Mechanical Eng &amp; Machinery</t>
  </si>
  <si>
    <t>Mining Eng &amp; Metallurgy</t>
  </si>
  <si>
    <t>Paleozoology, Paleobotany</t>
  </si>
  <si>
    <t>Electricity, Nuclear Physics</t>
  </si>
  <si>
    <t>Constitution Properties of Matter</t>
  </si>
  <si>
    <t>Programming &amp; Languages</t>
  </si>
  <si>
    <t>Special Topics</t>
  </si>
  <si>
    <t>Outstanding Collections Areas</t>
  </si>
  <si>
    <t>LC Classification</t>
  </si>
  <si>
    <t>QL 670-699</t>
  </si>
  <si>
    <t>QK 1-474.5</t>
  </si>
  <si>
    <t>QL 600-613</t>
  </si>
  <si>
    <t>QH 573-699</t>
  </si>
  <si>
    <t>QH 540-572</t>
  </si>
  <si>
    <t>QL 614-639.8</t>
  </si>
  <si>
    <t>QL 700-749</t>
  </si>
  <si>
    <t>QH 200-299</t>
  </si>
  <si>
    <t>QH 1-199</t>
  </si>
  <si>
    <t>QK 640-709</t>
  </si>
  <si>
    <t>QK 900-9999</t>
  </si>
  <si>
    <t>QK 710-899</t>
  </si>
  <si>
    <t>QL 640-669.3</t>
  </si>
  <si>
    <t>QR 190-9999</t>
  </si>
  <si>
    <t>QK 474.8-639</t>
  </si>
  <si>
    <t>QH 300-425</t>
  </si>
  <si>
    <t>QH 426-470</t>
  </si>
  <si>
    <t>QH 471-530</t>
  </si>
  <si>
    <t>QH 700-9999</t>
  </si>
  <si>
    <t>QL 1-359</t>
  </si>
  <si>
    <t>QL 360-599.82</t>
  </si>
  <si>
    <t>QL 750-9999</t>
  </si>
  <si>
    <t>QR 1-189.5</t>
  </si>
  <si>
    <t>QD 71-145</t>
  </si>
  <si>
    <t>QD 1-70</t>
  </si>
  <si>
    <t>QD 900-9999</t>
  </si>
  <si>
    <t>QD 146-240</t>
  </si>
  <si>
    <t>QD 241-449</t>
  </si>
  <si>
    <t>QD450-899</t>
  </si>
  <si>
    <t>QA 75 - 76.5</t>
  </si>
  <si>
    <t>Q 300 - 349</t>
  </si>
  <si>
    <t>TK 7885-7895</t>
  </si>
  <si>
    <t>T 58.5 -58.62</t>
  </si>
  <si>
    <t>HF 5546-5548.6</t>
  </si>
  <si>
    <t xml:space="preserve">TP </t>
  </si>
  <si>
    <t>TK</t>
  </si>
  <si>
    <t>TX</t>
  </si>
  <si>
    <t>TT</t>
  </si>
  <si>
    <t>TD</t>
  </si>
  <si>
    <t>TE</t>
  </si>
  <si>
    <t>TC</t>
  </si>
  <si>
    <t>TS</t>
  </si>
  <si>
    <t>TJ</t>
  </si>
  <si>
    <t>UG 1-159</t>
  </si>
  <si>
    <t>TN</t>
  </si>
  <si>
    <t>TL</t>
  </si>
  <si>
    <t>VM 1-14</t>
  </si>
  <si>
    <t>VK 15 - 124</t>
  </si>
  <si>
    <t>Z 4-659</t>
  </si>
  <si>
    <t>TF</t>
  </si>
  <si>
    <t>TA</t>
  </si>
  <si>
    <t>T</t>
  </si>
  <si>
    <t>TG</t>
  </si>
  <si>
    <t>TH</t>
  </si>
  <si>
    <t>G 1000-3179</t>
  </si>
  <si>
    <t>G 3180-9999</t>
  </si>
  <si>
    <t>GE</t>
  </si>
  <si>
    <t>G 1-999</t>
  </si>
  <si>
    <t>QE 1-350</t>
  </si>
  <si>
    <t>QC 800-849</t>
  </si>
  <si>
    <t>GB 651-4999</t>
  </si>
  <si>
    <t>GA 1-9999</t>
  </si>
  <si>
    <t>QC 850-974</t>
  </si>
  <si>
    <t>QE 351-399</t>
  </si>
  <si>
    <t>GB 5000-9999</t>
  </si>
  <si>
    <t>QE 700-760</t>
  </si>
  <si>
    <t>QE 761-9999</t>
  </si>
  <si>
    <t>QE 400-499</t>
  </si>
  <si>
    <t>QE 640-699</t>
  </si>
  <si>
    <t>GB 400-649</t>
  </si>
  <si>
    <t>GB 3-399</t>
  </si>
  <si>
    <t>GC</t>
  </si>
  <si>
    <t>QE 500-625</t>
  </si>
  <si>
    <t>QA 150-272</t>
  </si>
  <si>
    <t>QA 440-800</t>
  </si>
  <si>
    <t>QA 299-439</t>
  </si>
  <si>
    <t>QA 101-149</t>
  </si>
  <si>
    <t>QA273-298</t>
  </si>
  <si>
    <t>QA 1-100</t>
  </si>
  <si>
    <t>QA 801-9999</t>
  </si>
  <si>
    <t>QB</t>
  </si>
  <si>
    <t>CE 1-20</t>
  </si>
  <si>
    <t>QC 81-114</t>
  </si>
  <si>
    <t>QC 170-197</t>
  </si>
  <si>
    <t>QC 501-766</t>
  </si>
  <si>
    <t>QC 120-169</t>
  </si>
  <si>
    <t>QC 251-339</t>
  </si>
  <si>
    <t>QC 1-80</t>
  </si>
  <si>
    <t>Q</t>
  </si>
  <si>
    <t>QC 220-246</t>
  </si>
  <si>
    <t>QC 350-499</t>
  </si>
  <si>
    <t>CRL/LHL % of STE Group Total</t>
  </si>
  <si>
    <t>CRL/LHL % of STE Group Average</t>
  </si>
  <si>
    <t>CRL/LHL % of Top ARL Libraries Total</t>
  </si>
  <si>
    <t>CRL/LHL % of Top ARL Libraries Average</t>
  </si>
  <si>
    <t>CRL/LHL % of TOP ARL LIBRARIES</t>
  </si>
  <si>
    <t>CRL/LHL % of STE GROUP</t>
  </si>
  <si>
    <t>CRL/LHL % of STE Group Avg</t>
  </si>
  <si>
    <t>CRL/LHL % of Top ARL Libraries Avg</t>
  </si>
  <si>
    <t>Comparison of Combined 2013 Serial Holdings for the Center for Research Libraries and Linda Hall Library to 2013 Serial Holdings at the Universities with Top STE Programs and the Top Twenty ARL Libraries</t>
  </si>
</sst>
</file>

<file path=xl/styles.xml><?xml version="1.0" encoding="utf-8"?>
<styleSheet xmlns="http://schemas.openxmlformats.org/spreadsheetml/2006/main">
  <fonts count="2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0" fillId="0" borderId="0" xfId="0" applyAlignment="1">
      <alignment horizontal="center" vertical="top" wrapText="1"/>
    </xf>
    <xf numFmtId="9" fontId="0" fillId="0" borderId="0" xfId="1" applyFont="1"/>
    <xf numFmtId="1" fontId="0" fillId="0" borderId="0" xfId="0" applyNumberFormat="1"/>
    <xf numFmtId="0" fontId="0" fillId="0" borderId="0" xfId="0" applyAlignment="1">
      <alignment horizontal="center" vertical="center" wrapText="1"/>
    </xf>
    <xf numFmtId="0" fontId="18" fillId="0" borderId="0" xfId="0" applyFont="1"/>
    <xf numFmtId="3" fontId="0" fillId="0" borderId="0" xfId="0" applyNumberFormat="1"/>
    <xf numFmtId="9" fontId="0" fillId="0" borderId="0" xfId="0" applyNumberFormat="1"/>
    <xf numFmtId="0" fontId="0" fillId="33" borderId="0" xfId="0" applyFill="1"/>
    <xf numFmtId="3" fontId="0" fillId="33" borderId="0" xfId="0" applyNumberFormat="1" applyFill="1"/>
    <xf numFmtId="9" fontId="0" fillId="33" borderId="0" xfId="1" applyFont="1" applyFill="1"/>
    <xf numFmtId="0" fontId="0" fillId="0" borderId="0" xfId="0" applyFill="1"/>
    <xf numFmtId="3" fontId="0" fillId="0" borderId="0" xfId="0" applyNumberFormat="1" applyFill="1"/>
    <xf numFmtId="9" fontId="0" fillId="0" borderId="0" xfId="1" applyFont="1" applyFill="1"/>
    <xf numFmtId="0" fontId="0" fillId="0" borderId="0" xfId="0" applyAlignment="1">
      <alignment horizontal="center" vertical="center" wrapText="1"/>
    </xf>
    <xf numFmtId="0" fontId="0" fillId="0" borderId="0" xfId="0"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center" vertic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hartsheet" Target="chartsheets/sheet12.xml"/><Relationship Id="rId18" Type="http://schemas.openxmlformats.org/officeDocument/2006/relationships/worksheet" Target="worksheets/sheet2.xml"/><Relationship Id="rId3" Type="http://schemas.openxmlformats.org/officeDocument/2006/relationships/chartsheet" Target="chartsheets/sheet2.xml"/><Relationship Id="rId21" Type="http://schemas.openxmlformats.org/officeDocument/2006/relationships/externalLink" Target="externalLinks/externalLink1.xml"/><Relationship Id="rId7" Type="http://schemas.openxmlformats.org/officeDocument/2006/relationships/chartsheet" Target="chartsheets/sheet6.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chartsheet" Target="chartsheets/sheet15.xml"/><Relationship Id="rId20" Type="http://schemas.openxmlformats.org/officeDocument/2006/relationships/worksheet" Target="worksheets/sheet4.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sharedStrings" Target="sharedStrings.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styles" Target="styles.xml"/><Relationship Id="rId10" Type="http://schemas.openxmlformats.org/officeDocument/2006/relationships/chartsheet" Target="chartsheets/sheet9.xml"/><Relationship Id="rId19" Type="http://schemas.openxmlformats.org/officeDocument/2006/relationships/worksheet" Target="worksheets/sheet3.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Comparison</a:t>
            </a:r>
            <a:r>
              <a:rPr lang="en-US" baseline="0"/>
              <a:t> of Combined CRL and LHL  Serial Holdings to Top 20 ARL Libraries and Top STE Sites Totals for 2013</a:t>
            </a:r>
          </a:p>
          <a:p>
            <a:pPr>
              <a:defRPr/>
            </a:pPr>
            <a:endParaRPr lang="en-US"/>
          </a:p>
        </c:rich>
      </c:tx>
      <c:overlay val="1"/>
    </c:title>
    <c:plotArea>
      <c:layout>
        <c:manualLayout>
          <c:layoutTarget val="inner"/>
          <c:xMode val="edge"/>
          <c:yMode val="edge"/>
          <c:x val="4.8417403174936299E-2"/>
          <c:y val="0.13524538521039176"/>
          <c:w val="0.909828904867786"/>
          <c:h val="0.72315198136722258"/>
        </c:manualLayout>
      </c:layout>
      <c:barChart>
        <c:barDir val="col"/>
        <c:grouping val="clustered"/>
        <c:ser>
          <c:idx val="0"/>
          <c:order val="0"/>
          <c:tx>
            <c:strRef>
              <c:f>Sheet1!$B$1:$B$2</c:f>
              <c:strCache>
                <c:ptCount val="1"/>
                <c:pt idx="0">
                  <c:v>CRL/LHL % of TOP ARL LIBRARIES</c:v>
                </c:pt>
              </c:strCache>
            </c:strRef>
          </c:tx>
          <c:cat>
            <c:strRef>
              <c:f>Sheet1!$A$3:$A$10</c:f>
              <c:strCache>
                <c:ptCount val="8"/>
                <c:pt idx="0">
                  <c:v>Biological Sciences</c:v>
                </c:pt>
                <c:pt idx="1">
                  <c:v>Chemistry</c:v>
                </c:pt>
                <c:pt idx="2">
                  <c:v>Computer Science</c:v>
                </c:pt>
                <c:pt idx="3">
                  <c:v>Engineering &amp; Technology</c:v>
                </c:pt>
                <c:pt idx="4">
                  <c:v>Geography &amp; Earth Sciences</c:v>
                </c:pt>
                <c:pt idx="5">
                  <c:v>Mathematics</c:v>
                </c:pt>
                <c:pt idx="6">
                  <c:v>Physical Sciences</c:v>
                </c:pt>
                <c:pt idx="7">
                  <c:v>TOTAL</c:v>
                </c:pt>
              </c:strCache>
            </c:strRef>
          </c:cat>
          <c:val>
            <c:numRef>
              <c:f>Sheet1!$B$3:$B$10</c:f>
              <c:numCache>
                <c:formatCode>0%</c:formatCode>
                <c:ptCount val="8"/>
                <c:pt idx="0">
                  <c:v>0.21770719475342379</c:v>
                </c:pt>
                <c:pt idx="1">
                  <c:v>0.34743005855562786</c:v>
                </c:pt>
                <c:pt idx="2">
                  <c:v>0.12085599017716191</c:v>
                </c:pt>
                <c:pt idx="3">
                  <c:v>0.29707951950390821</c:v>
                </c:pt>
                <c:pt idx="4">
                  <c:v>0.20053475935828877</c:v>
                </c:pt>
                <c:pt idx="5">
                  <c:v>0.24436634277444697</c:v>
                </c:pt>
                <c:pt idx="6">
                  <c:v>0.25187165775401071</c:v>
                </c:pt>
                <c:pt idx="7">
                  <c:v>0.25489220284085157</c:v>
                </c:pt>
              </c:numCache>
            </c:numRef>
          </c:val>
        </c:ser>
        <c:ser>
          <c:idx val="1"/>
          <c:order val="1"/>
          <c:tx>
            <c:strRef>
              <c:f>Sheet1!$C$1:$C$2</c:f>
              <c:strCache>
                <c:ptCount val="1"/>
                <c:pt idx="0">
                  <c:v>CRL/LHL % of STE GROUP</c:v>
                </c:pt>
              </c:strCache>
            </c:strRef>
          </c:tx>
          <c:cat>
            <c:strRef>
              <c:f>Sheet1!$A$3:$A$10</c:f>
              <c:strCache>
                <c:ptCount val="8"/>
                <c:pt idx="0">
                  <c:v>Biological Sciences</c:v>
                </c:pt>
                <c:pt idx="1">
                  <c:v>Chemistry</c:v>
                </c:pt>
                <c:pt idx="2">
                  <c:v>Computer Science</c:v>
                </c:pt>
                <c:pt idx="3">
                  <c:v>Engineering &amp; Technology</c:v>
                </c:pt>
                <c:pt idx="4">
                  <c:v>Geography &amp; Earth Sciences</c:v>
                </c:pt>
                <c:pt idx="5">
                  <c:v>Mathematics</c:v>
                </c:pt>
                <c:pt idx="6">
                  <c:v>Physical Sciences</c:v>
                </c:pt>
                <c:pt idx="7">
                  <c:v>TOTAL</c:v>
                </c:pt>
              </c:strCache>
            </c:strRef>
          </c:cat>
          <c:val>
            <c:numRef>
              <c:f>Sheet1!$C$3:$C$10</c:f>
              <c:numCache>
                <c:formatCode>0%</c:formatCode>
                <c:ptCount val="8"/>
                <c:pt idx="0">
                  <c:v>0.23890496013546886</c:v>
                </c:pt>
                <c:pt idx="1">
                  <c:v>0.35623749166110741</c:v>
                </c:pt>
                <c:pt idx="2">
                  <c:v>0.13022113022113022</c:v>
                </c:pt>
                <c:pt idx="3">
                  <c:v>0.31000077495350281</c:v>
                </c:pt>
                <c:pt idx="4">
                  <c:v>0.24304737214235211</c:v>
                </c:pt>
                <c:pt idx="5">
                  <c:v>0.25892661555312158</c:v>
                </c:pt>
                <c:pt idx="6">
                  <c:v>0.29085295252798149</c:v>
                </c:pt>
                <c:pt idx="7">
                  <c:v>0.2783365570599613</c:v>
                </c:pt>
              </c:numCache>
            </c:numRef>
          </c:val>
        </c:ser>
        <c:axId val="38061568"/>
        <c:axId val="38063488"/>
      </c:barChart>
      <c:catAx>
        <c:axId val="38061568"/>
        <c:scaling>
          <c:orientation val="minMax"/>
        </c:scaling>
        <c:axPos val="b"/>
        <c:tickLblPos val="nextTo"/>
        <c:txPr>
          <a:bodyPr/>
          <a:lstStyle/>
          <a:p>
            <a:pPr>
              <a:defRPr sz="1100" b="1"/>
            </a:pPr>
            <a:endParaRPr lang="en-US"/>
          </a:p>
        </c:txPr>
        <c:crossAx val="38063488"/>
        <c:crosses val="autoZero"/>
        <c:auto val="1"/>
        <c:lblAlgn val="ctr"/>
        <c:lblOffset val="100"/>
      </c:catAx>
      <c:valAx>
        <c:axId val="38063488"/>
        <c:scaling>
          <c:orientation val="minMax"/>
        </c:scaling>
        <c:axPos val="l"/>
        <c:majorGridlines/>
        <c:numFmt formatCode="0%" sourceLinked="1"/>
        <c:tickLblPos val="nextTo"/>
        <c:txPr>
          <a:bodyPr/>
          <a:lstStyle/>
          <a:p>
            <a:pPr>
              <a:defRPr b="1"/>
            </a:pPr>
            <a:endParaRPr lang="en-US"/>
          </a:p>
        </c:txPr>
        <c:crossAx val="38061568"/>
        <c:crosses val="autoZero"/>
        <c:crossBetween val="between"/>
      </c:valAx>
      <c:spPr>
        <a:gradFill>
          <a:gsLst>
            <a:gs pos="0">
              <a:srgbClr val="8488C4">
                <a:alpha val="5000"/>
              </a:srgbClr>
            </a:gs>
            <a:gs pos="53000">
              <a:srgbClr val="D4DEFF"/>
            </a:gs>
            <a:gs pos="83000">
              <a:srgbClr val="D4DEFF"/>
            </a:gs>
            <a:gs pos="100000">
              <a:srgbClr val="96AB94"/>
            </a:gs>
          </a:gsLst>
          <a:lin ang="5400000" scaled="0"/>
        </a:gradFill>
      </c:spPr>
    </c:plotArea>
    <c:legend>
      <c:legendPos val="b"/>
      <c:txPr>
        <a:bodyPr/>
        <a:lstStyle/>
        <a:p>
          <a:pPr>
            <a:defRPr sz="1100" b="1"/>
          </a:pPr>
          <a:endParaRPr lang="en-US"/>
        </a:p>
      </c:txPr>
    </c:legend>
    <c:plotVisOnly val="1"/>
    <c:dispBlanksAs val="gap"/>
  </c:chart>
  <c:spPr>
    <a:gradFill>
      <a:gsLst>
        <a:gs pos="0">
          <a:srgbClr val="8488C4">
            <a:alpha val="48000"/>
          </a:srgbClr>
        </a:gs>
        <a:gs pos="53000">
          <a:srgbClr val="D4DEFF"/>
        </a:gs>
        <a:gs pos="83000">
          <a:srgbClr val="D4DEFF"/>
        </a:gs>
        <a:gs pos="100000">
          <a:srgbClr val="96AB94"/>
        </a:gs>
      </a:gsLst>
      <a:lin ang="5400000" scaled="0"/>
    </a:gradFill>
  </c:spPr>
</c:chartSpace>
</file>

<file path=xl/charts/chart10.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Comparison</a:t>
            </a:r>
            <a:r>
              <a:rPr lang="en-US" baseline="0"/>
              <a:t> of Combined CRL and LHL  Serial Holdings to Top 20 ARL Libraries and Top STE Sites Averages for 2013</a:t>
            </a:r>
          </a:p>
          <a:p>
            <a:pPr>
              <a:defRPr/>
            </a:pPr>
            <a:endParaRPr lang="en-US"/>
          </a:p>
        </c:rich>
      </c:tx>
      <c:overlay val="1"/>
    </c:title>
    <c:plotArea>
      <c:layout>
        <c:manualLayout>
          <c:layoutTarget val="inner"/>
          <c:xMode val="edge"/>
          <c:yMode val="edge"/>
          <c:x val="7.6173370329086998E-2"/>
          <c:y val="0.10400103653878814"/>
          <c:w val="0.83923375898302999"/>
          <c:h val="0.65307498813758424"/>
        </c:manualLayout>
      </c:layout>
      <c:barChart>
        <c:barDir val="col"/>
        <c:grouping val="clustered"/>
        <c:ser>
          <c:idx val="0"/>
          <c:order val="0"/>
          <c:tx>
            <c:strRef>
              <c:f>Sheet1!$C$75</c:f>
              <c:strCache>
                <c:ptCount val="1"/>
                <c:pt idx="0">
                  <c:v>CRL/LHL % of STE Group Avg</c:v>
                </c:pt>
              </c:strCache>
            </c:strRef>
          </c:tx>
          <c:cat>
            <c:strRef>
              <c:f>Sheet1!$A$76:$A$96</c:f>
              <c:strCache>
                <c:ptCount val="21"/>
                <c:pt idx="0">
                  <c:v>Bridge Engineering</c:v>
                </c:pt>
                <c:pt idx="1">
                  <c:v>Building Construction</c:v>
                </c:pt>
                <c:pt idx="2">
                  <c:v>Chemical Technology</c:v>
                </c:pt>
                <c:pt idx="3">
                  <c:v>Domestic Engineering</c:v>
                </c:pt>
                <c:pt idx="4">
                  <c:v>Electrical Engineering</c:v>
                </c:pt>
                <c:pt idx="5">
                  <c:v>Environmental Technology</c:v>
                </c:pt>
                <c:pt idx="6">
                  <c:v>General Engineering</c:v>
                </c:pt>
                <c:pt idx="7">
                  <c:v>General Technology</c:v>
                </c:pt>
                <c:pt idx="8">
                  <c:v>Handicrafts, Arts &amp; Crafts</c:v>
                </c:pt>
                <c:pt idx="9">
                  <c:v>Highway Engineering</c:v>
                </c:pt>
                <c:pt idx="10">
                  <c:v>Hydraulic Engineering</c:v>
                </c:pt>
                <c:pt idx="11">
                  <c:v>Manufactures</c:v>
                </c:pt>
                <c:pt idx="12">
                  <c:v>Mechanical Eng &amp; Machinery</c:v>
                </c:pt>
                <c:pt idx="13">
                  <c:v>Military Engineering</c:v>
                </c:pt>
                <c:pt idx="14">
                  <c:v>Mining Eng &amp; Metallurgy</c:v>
                </c:pt>
                <c:pt idx="15">
                  <c:v>Motor Vehicles, Etc.</c:v>
                </c:pt>
                <c:pt idx="16">
                  <c:v>Naval Architecture</c:v>
                </c:pt>
                <c:pt idx="17">
                  <c:v>Navigation, Merchant Marine</c:v>
                </c:pt>
                <c:pt idx="18">
                  <c:v>Printing</c:v>
                </c:pt>
                <c:pt idx="19">
                  <c:v>Railroad Engineering</c:v>
                </c:pt>
                <c:pt idx="20">
                  <c:v>Total</c:v>
                </c:pt>
              </c:strCache>
            </c:strRef>
          </c:cat>
          <c:val>
            <c:numRef>
              <c:f>Sheet1!$C$76:$C$96</c:f>
              <c:numCache>
                <c:formatCode>0%</c:formatCode>
                <c:ptCount val="21"/>
                <c:pt idx="0">
                  <c:v>0.98608695652173917</c:v>
                </c:pt>
                <c:pt idx="1">
                  <c:v>1.1614410905550145</c:v>
                </c:pt>
                <c:pt idx="2">
                  <c:v>1.8539748953974897</c:v>
                </c:pt>
                <c:pt idx="3">
                  <c:v>0.42621199671322924</c:v>
                </c:pt>
                <c:pt idx="4">
                  <c:v>1.1342031960123149</c:v>
                </c:pt>
                <c:pt idx="5">
                  <c:v>0.75543951261966935</c:v>
                </c:pt>
                <c:pt idx="6">
                  <c:v>1.5826172700380337</c:v>
                </c:pt>
                <c:pt idx="7">
                  <c:v>1.0155195681511473</c:v>
                </c:pt>
                <c:pt idx="8">
                  <c:v>0.72763157894736841</c:v>
                </c:pt>
                <c:pt idx="9">
                  <c:v>0.86110552763819093</c:v>
                </c:pt>
                <c:pt idx="10">
                  <c:v>1.1281657712970068</c:v>
                </c:pt>
                <c:pt idx="11">
                  <c:v>1.7113654946852004</c:v>
                </c:pt>
                <c:pt idx="12">
                  <c:v>1.6579700272479565</c:v>
                </c:pt>
                <c:pt idx="13">
                  <c:v>0.77430167597765365</c:v>
                </c:pt>
                <c:pt idx="14">
                  <c:v>1.8160736709920471</c:v>
                </c:pt>
                <c:pt idx="15">
                  <c:v>1.122086216072379</c:v>
                </c:pt>
                <c:pt idx="16">
                  <c:v>1.3256038647342996</c:v>
                </c:pt>
                <c:pt idx="17">
                  <c:v>0.44390243902439031</c:v>
                </c:pt>
                <c:pt idx="18">
                  <c:v>0.54177514792899417</c:v>
                </c:pt>
                <c:pt idx="19">
                  <c:v>1.6279946164199193</c:v>
                </c:pt>
                <c:pt idx="20">
                  <c:v>1.3020032548047118</c:v>
                </c:pt>
              </c:numCache>
            </c:numRef>
          </c:val>
        </c:ser>
        <c:ser>
          <c:idx val="1"/>
          <c:order val="1"/>
          <c:tx>
            <c:strRef>
              <c:f>Sheet1!$E$75</c:f>
              <c:strCache>
                <c:ptCount val="1"/>
                <c:pt idx="0">
                  <c:v>CRL/LHL % of Top ARL Libraries Avg</c:v>
                </c:pt>
              </c:strCache>
            </c:strRef>
          </c:tx>
          <c:cat>
            <c:strRef>
              <c:f>Sheet1!$A$76:$A$96</c:f>
              <c:strCache>
                <c:ptCount val="21"/>
                <c:pt idx="0">
                  <c:v>Bridge Engineering</c:v>
                </c:pt>
                <c:pt idx="1">
                  <c:v>Building Construction</c:v>
                </c:pt>
                <c:pt idx="2">
                  <c:v>Chemical Technology</c:v>
                </c:pt>
                <c:pt idx="3">
                  <c:v>Domestic Engineering</c:v>
                </c:pt>
                <c:pt idx="4">
                  <c:v>Electrical Engineering</c:v>
                </c:pt>
                <c:pt idx="5">
                  <c:v>Environmental Technology</c:v>
                </c:pt>
                <c:pt idx="6">
                  <c:v>General Engineering</c:v>
                </c:pt>
                <c:pt idx="7">
                  <c:v>General Technology</c:v>
                </c:pt>
                <c:pt idx="8">
                  <c:v>Handicrafts, Arts &amp; Crafts</c:v>
                </c:pt>
                <c:pt idx="9">
                  <c:v>Highway Engineering</c:v>
                </c:pt>
                <c:pt idx="10">
                  <c:v>Hydraulic Engineering</c:v>
                </c:pt>
                <c:pt idx="11">
                  <c:v>Manufactures</c:v>
                </c:pt>
                <c:pt idx="12">
                  <c:v>Mechanical Eng &amp; Machinery</c:v>
                </c:pt>
                <c:pt idx="13">
                  <c:v>Military Engineering</c:v>
                </c:pt>
                <c:pt idx="14">
                  <c:v>Mining Eng &amp; Metallurgy</c:v>
                </c:pt>
                <c:pt idx="15">
                  <c:v>Motor Vehicles, Etc.</c:v>
                </c:pt>
                <c:pt idx="16">
                  <c:v>Naval Architecture</c:v>
                </c:pt>
                <c:pt idx="17">
                  <c:v>Navigation, Merchant Marine</c:v>
                </c:pt>
                <c:pt idx="18">
                  <c:v>Printing</c:v>
                </c:pt>
                <c:pt idx="19">
                  <c:v>Railroad Engineering</c:v>
                </c:pt>
                <c:pt idx="20">
                  <c:v>Total</c:v>
                </c:pt>
              </c:strCache>
            </c:strRef>
          </c:cat>
          <c:val>
            <c:numRef>
              <c:f>Sheet1!$E$76:$E$96</c:f>
              <c:numCache>
                <c:formatCode>0%</c:formatCode>
                <c:ptCount val="21"/>
                <c:pt idx="0">
                  <c:v>1.5617647058823529</c:v>
                </c:pt>
                <c:pt idx="1">
                  <c:v>1.5807547169811322</c:v>
                </c:pt>
                <c:pt idx="2">
                  <c:v>2.6625712927756653</c:v>
                </c:pt>
                <c:pt idx="3">
                  <c:v>0.49839261285909714</c:v>
                </c:pt>
                <c:pt idx="4">
                  <c:v>1.5991465567981167</c:v>
                </c:pt>
                <c:pt idx="5">
                  <c:v>0.87763915547024951</c:v>
                </c:pt>
                <c:pt idx="6">
                  <c:v>2.2163319758460891</c:v>
                </c:pt>
                <c:pt idx="7">
                  <c:v>1.448720877112837</c:v>
                </c:pt>
                <c:pt idx="8">
                  <c:v>0.73286163522012582</c:v>
                </c:pt>
                <c:pt idx="9">
                  <c:v>1.1628985507246379</c:v>
                </c:pt>
                <c:pt idx="10">
                  <c:v>1.4802867383512546</c:v>
                </c:pt>
                <c:pt idx="11">
                  <c:v>2.3641114982578402</c:v>
                </c:pt>
                <c:pt idx="12">
                  <c:v>2.4766751177109745</c:v>
                </c:pt>
                <c:pt idx="13">
                  <c:v>0.97350000000000014</c:v>
                </c:pt>
                <c:pt idx="14">
                  <c:v>2.2916713667982704</c:v>
                </c:pt>
                <c:pt idx="15">
                  <c:v>1.5506806282722514</c:v>
                </c:pt>
                <c:pt idx="16">
                  <c:v>2.5030303030303029</c:v>
                </c:pt>
                <c:pt idx="17">
                  <c:v>0.60204081632653061</c:v>
                </c:pt>
                <c:pt idx="18">
                  <c:v>0.50163806552262091</c:v>
                </c:pt>
                <c:pt idx="19">
                  <c:v>2.2182767624020885</c:v>
                </c:pt>
                <c:pt idx="20">
                  <c:v>1.7527691650730586</c:v>
                </c:pt>
              </c:numCache>
            </c:numRef>
          </c:val>
        </c:ser>
        <c:axId val="38306560"/>
        <c:axId val="38308096"/>
      </c:barChart>
      <c:catAx>
        <c:axId val="38306560"/>
        <c:scaling>
          <c:orientation val="minMax"/>
        </c:scaling>
        <c:axPos val="b"/>
        <c:tickLblPos val="nextTo"/>
        <c:txPr>
          <a:bodyPr/>
          <a:lstStyle/>
          <a:p>
            <a:pPr>
              <a:defRPr sz="1100" b="1"/>
            </a:pPr>
            <a:endParaRPr lang="en-US"/>
          </a:p>
        </c:txPr>
        <c:crossAx val="38308096"/>
        <c:crosses val="autoZero"/>
        <c:auto val="1"/>
        <c:lblAlgn val="ctr"/>
        <c:lblOffset val="100"/>
      </c:catAx>
      <c:valAx>
        <c:axId val="38308096"/>
        <c:scaling>
          <c:orientation val="minMax"/>
        </c:scaling>
        <c:axPos val="l"/>
        <c:majorGridlines/>
        <c:numFmt formatCode="0%" sourceLinked="0"/>
        <c:tickLblPos val="nextTo"/>
        <c:spPr>
          <a:ln w="12700">
            <a:solidFill>
              <a:schemeClr val="tx1"/>
            </a:solidFill>
          </a:ln>
        </c:spPr>
        <c:txPr>
          <a:bodyPr/>
          <a:lstStyle/>
          <a:p>
            <a:pPr>
              <a:defRPr b="1"/>
            </a:pPr>
            <a:endParaRPr lang="en-US"/>
          </a:p>
        </c:txPr>
        <c:crossAx val="38306560"/>
        <c:crosses val="autoZero"/>
        <c:crossBetween val="between"/>
      </c:valAx>
      <c:spPr>
        <a:gradFill>
          <a:gsLst>
            <a:gs pos="0">
              <a:srgbClr val="FFEFD1"/>
            </a:gs>
            <a:gs pos="64999">
              <a:srgbClr val="F0EBD5"/>
            </a:gs>
            <a:gs pos="100000">
              <a:srgbClr val="D1C39F"/>
            </a:gs>
          </a:gsLst>
          <a:lin ang="5400000" scaled="0"/>
        </a:gradFill>
      </c:spPr>
    </c:plotArea>
    <c:legend>
      <c:legendPos val="r"/>
      <c:layout>
        <c:manualLayout>
          <c:xMode val="edge"/>
          <c:yMode val="edge"/>
          <c:x val="0.9107190613891506"/>
          <c:y val="0.2301217980828171"/>
          <c:w val="8.7815051703677996E-2"/>
          <c:h val="0.28100356437547358"/>
        </c:manualLayout>
      </c:layout>
      <c:txPr>
        <a:bodyPr/>
        <a:lstStyle/>
        <a:p>
          <a:pPr>
            <a:defRPr sz="1200" b="1"/>
          </a:pPr>
          <a:endParaRPr lang="en-US"/>
        </a:p>
      </c:txPr>
    </c:legend>
    <c:plotVisOnly val="1"/>
    <c:dispBlanksAs val="gap"/>
  </c:chart>
  <c:spPr>
    <a:gradFill>
      <a:gsLst>
        <a:gs pos="0">
          <a:srgbClr val="FFEFD1"/>
        </a:gs>
        <a:gs pos="64999">
          <a:srgbClr val="F0EBD5"/>
        </a:gs>
        <a:gs pos="100000">
          <a:srgbClr val="D1C39F"/>
        </a:gs>
      </a:gsLst>
      <a:lin ang="5400000" scaled="0"/>
    </a:gradFill>
  </c:spPr>
</c:chartSpace>
</file>

<file path=xl/charts/chart11.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Comparison</a:t>
            </a:r>
            <a:r>
              <a:rPr lang="en-US" baseline="0"/>
              <a:t> of Combined CRL and LHL  Serial Holdings to Top 20 ARL Libraries and Top STE Sites Totals for 2013 </a:t>
            </a:r>
          </a:p>
          <a:p>
            <a:pPr>
              <a:defRPr/>
            </a:pPr>
            <a:endParaRPr lang="en-US" baseline="0"/>
          </a:p>
          <a:p>
            <a:pPr>
              <a:defRPr/>
            </a:pPr>
            <a:endParaRPr lang="en-US"/>
          </a:p>
        </c:rich>
      </c:tx>
      <c:overlay val="1"/>
    </c:title>
    <c:plotArea>
      <c:layout>
        <c:manualLayout>
          <c:layoutTarget val="inner"/>
          <c:xMode val="edge"/>
          <c:yMode val="edge"/>
          <c:x val="4.8417403174936299E-2"/>
          <c:y val="0.13524538521039176"/>
          <c:w val="0.909828904867786"/>
          <c:h val="0.58953175410791347"/>
        </c:manualLayout>
      </c:layout>
      <c:barChart>
        <c:barDir val="col"/>
        <c:grouping val="clustered"/>
        <c:ser>
          <c:idx val="0"/>
          <c:order val="0"/>
          <c:tx>
            <c:strRef>
              <c:f>Sheet1!$B$98</c:f>
              <c:strCache>
                <c:ptCount val="1"/>
                <c:pt idx="0">
                  <c:v>CRL/LHL % of STE Group Total</c:v>
                </c:pt>
              </c:strCache>
            </c:strRef>
          </c:tx>
          <c:cat>
            <c:strRef>
              <c:f>Sheet1!$A$99:$A$120</c:f>
              <c:strCache>
                <c:ptCount val="22"/>
                <c:pt idx="0">
                  <c:v>Atlases. Globes</c:v>
                </c:pt>
                <c:pt idx="1">
                  <c:v>Cartography</c:v>
                </c:pt>
                <c:pt idx="2">
                  <c:v>Dynamic &amp; Structural Geology</c:v>
                </c:pt>
                <c:pt idx="3">
                  <c:v>Environmental Sciences</c:v>
                </c:pt>
                <c:pt idx="4">
                  <c:v>Geography, General</c:v>
                </c:pt>
                <c:pt idx="5">
                  <c:v>Geology, General</c:v>
                </c:pt>
                <c:pt idx="6">
                  <c:v>Geomorphology</c:v>
                </c:pt>
                <c:pt idx="7">
                  <c:v>Geophysics, Geomagnetism</c:v>
                </c:pt>
                <c:pt idx="8">
                  <c:v>Hydrology</c:v>
                </c:pt>
                <c:pt idx="9">
                  <c:v>Maps</c:v>
                </c:pt>
                <c:pt idx="10">
                  <c:v>Mathematical Geography</c:v>
                </c:pt>
                <c:pt idx="11">
                  <c:v>Meteorology</c:v>
                </c:pt>
                <c:pt idx="12">
                  <c:v>Mineralogy</c:v>
                </c:pt>
                <c:pt idx="13">
                  <c:v>Natural Disasters</c:v>
                </c:pt>
                <c:pt idx="14">
                  <c:v>Oceanography</c:v>
                </c:pt>
                <c:pt idx="15">
                  <c:v>Paleontology</c:v>
                </c:pt>
                <c:pt idx="16">
                  <c:v>Paleozoology, Paleobotany</c:v>
                </c:pt>
                <c:pt idx="17">
                  <c:v>Petrology</c:v>
                </c:pt>
                <c:pt idx="18">
                  <c:v>Physical Geography</c:v>
                </c:pt>
                <c:pt idx="19">
                  <c:v>Regional Geology</c:v>
                </c:pt>
                <c:pt idx="20">
                  <c:v>Stratigraphy</c:v>
                </c:pt>
                <c:pt idx="21">
                  <c:v>Total</c:v>
                </c:pt>
              </c:strCache>
            </c:strRef>
          </c:cat>
          <c:val>
            <c:numRef>
              <c:f>Sheet1!$B$99:$B$120</c:f>
              <c:numCache>
                <c:formatCode>0%</c:formatCode>
                <c:ptCount val="22"/>
                <c:pt idx="0">
                  <c:v>5.6497175141242938E-3</c:v>
                </c:pt>
                <c:pt idx="1">
                  <c:v>7.6305220883534142E-2</c:v>
                </c:pt>
                <c:pt idx="2">
                  <c:v>0.26595744680851063</c:v>
                </c:pt>
                <c:pt idx="3">
                  <c:v>6.3829787234042548E-2</c:v>
                </c:pt>
                <c:pt idx="4">
                  <c:v>0.11795665634674922</c:v>
                </c:pt>
                <c:pt idx="5">
                  <c:v>0.34121976866456361</c:v>
                </c:pt>
                <c:pt idx="6">
                  <c:v>0.23275862068965517</c:v>
                </c:pt>
                <c:pt idx="7">
                  <c:v>0.37048192771084337</c:v>
                </c:pt>
                <c:pt idx="8">
                  <c:v>0.29038652130822595</c:v>
                </c:pt>
                <c:pt idx="9">
                  <c:v>3.0769230769230771E-2</c:v>
                </c:pt>
                <c:pt idx="10">
                  <c:v>0.11363636363636363</c:v>
                </c:pt>
                <c:pt idx="11">
                  <c:v>0.28120446818844097</c:v>
                </c:pt>
                <c:pt idx="12">
                  <c:v>0.41157556270096463</c:v>
                </c:pt>
                <c:pt idx="13">
                  <c:v>0.17391304347826086</c:v>
                </c:pt>
                <c:pt idx="14">
                  <c:v>0.18083462132921174</c:v>
                </c:pt>
                <c:pt idx="15">
                  <c:v>0.3134020618556701</c:v>
                </c:pt>
                <c:pt idx="16">
                  <c:v>0.19658119658119658</c:v>
                </c:pt>
                <c:pt idx="17">
                  <c:v>0.45</c:v>
                </c:pt>
                <c:pt idx="18">
                  <c:v>0.23880597014925373</c:v>
                </c:pt>
                <c:pt idx="19">
                  <c:v>0.3327714093054619</c:v>
                </c:pt>
                <c:pt idx="20">
                  <c:v>0.31972789115646261</c:v>
                </c:pt>
                <c:pt idx="21">
                  <c:v>0.24304737214235211</c:v>
                </c:pt>
              </c:numCache>
            </c:numRef>
          </c:val>
        </c:ser>
        <c:ser>
          <c:idx val="1"/>
          <c:order val="1"/>
          <c:tx>
            <c:strRef>
              <c:f>Sheet1!$D$98</c:f>
              <c:strCache>
                <c:ptCount val="1"/>
                <c:pt idx="0">
                  <c:v>CRL/LHL % of Top ARL Libraries Total</c:v>
                </c:pt>
              </c:strCache>
            </c:strRef>
          </c:tx>
          <c:cat>
            <c:strRef>
              <c:f>Sheet1!$A$99:$A$120</c:f>
              <c:strCache>
                <c:ptCount val="22"/>
                <c:pt idx="0">
                  <c:v>Atlases. Globes</c:v>
                </c:pt>
                <c:pt idx="1">
                  <c:v>Cartography</c:v>
                </c:pt>
                <c:pt idx="2">
                  <c:v>Dynamic &amp; Structural Geology</c:v>
                </c:pt>
                <c:pt idx="3">
                  <c:v>Environmental Sciences</c:v>
                </c:pt>
                <c:pt idx="4">
                  <c:v>Geography, General</c:v>
                </c:pt>
                <c:pt idx="5">
                  <c:v>Geology, General</c:v>
                </c:pt>
                <c:pt idx="6">
                  <c:v>Geomorphology</c:v>
                </c:pt>
                <c:pt idx="7">
                  <c:v>Geophysics, Geomagnetism</c:v>
                </c:pt>
                <c:pt idx="8">
                  <c:v>Hydrology</c:v>
                </c:pt>
                <c:pt idx="9">
                  <c:v>Maps</c:v>
                </c:pt>
                <c:pt idx="10">
                  <c:v>Mathematical Geography</c:v>
                </c:pt>
                <c:pt idx="11">
                  <c:v>Meteorology</c:v>
                </c:pt>
                <c:pt idx="12">
                  <c:v>Mineralogy</c:v>
                </c:pt>
                <c:pt idx="13">
                  <c:v>Natural Disasters</c:v>
                </c:pt>
                <c:pt idx="14">
                  <c:v>Oceanography</c:v>
                </c:pt>
                <c:pt idx="15">
                  <c:v>Paleontology</c:v>
                </c:pt>
                <c:pt idx="16">
                  <c:v>Paleozoology, Paleobotany</c:v>
                </c:pt>
                <c:pt idx="17">
                  <c:v>Petrology</c:v>
                </c:pt>
                <c:pt idx="18">
                  <c:v>Physical Geography</c:v>
                </c:pt>
                <c:pt idx="19">
                  <c:v>Regional Geology</c:v>
                </c:pt>
                <c:pt idx="20">
                  <c:v>Stratigraphy</c:v>
                </c:pt>
                <c:pt idx="21">
                  <c:v>Total</c:v>
                </c:pt>
              </c:strCache>
            </c:strRef>
          </c:cat>
          <c:val>
            <c:numRef>
              <c:f>Sheet1!$D$99:$D$120</c:f>
              <c:numCache>
                <c:formatCode>0%</c:formatCode>
                <c:ptCount val="22"/>
                <c:pt idx="0">
                  <c:v>4.5045045045045045E-3</c:v>
                </c:pt>
                <c:pt idx="1">
                  <c:v>5.7057057057057055E-2</c:v>
                </c:pt>
                <c:pt idx="2">
                  <c:v>0.22522522522522523</c:v>
                </c:pt>
                <c:pt idx="3">
                  <c:v>4.6666666666666669E-2</c:v>
                </c:pt>
                <c:pt idx="4">
                  <c:v>9.2588092345078976E-2</c:v>
                </c:pt>
                <c:pt idx="5">
                  <c:v>0.2902504472271914</c:v>
                </c:pt>
                <c:pt idx="6">
                  <c:v>0.15743440233236153</c:v>
                </c:pt>
                <c:pt idx="7">
                  <c:v>0.32411067193675891</c:v>
                </c:pt>
                <c:pt idx="8">
                  <c:v>0.25280414150129421</c:v>
                </c:pt>
                <c:pt idx="9">
                  <c:v>2.7397260273972601E-2</c:v>
                </c:pt>
                <c:pt idx="10">
                  <c:v>8.3333333333333329E-2</c:v>
                </c:pt>
                <c:pt idx="11">
                  <c:v>0.2413505627344727</c:v>
                </c:pt>
                <c:pt idx="12">
                  <c:v>0.34877384196185285</c:v>
                </c:pt>
                <c:pt idx="13">
                  <c:v>0.13793103448275862</c:v>
                </c:pt>
                <c:pt idx="14">
                  <c:v>0.16398037841625787</c:v>
                </c:pt>
                <c:pt idx="15">
                  <c:v>0.26619964973730298</c:v>
                </c:pt>
                <c:pt idx="16">
                  <c:v>0.1464968152866242</c:v>
                </c:pt>
                <c:pt idx="17">
                  <c:v>0.41284403669724773</c:v>
                </c:pt>
                <c:pt idx="18">
                  <c:v>0.21917808219178081</c:v>
                </c:pt>
                <c:pt idx="19">
                  <c:v>0.27122835943940643</c:v>
                </c:pt>
                <c:pt idx="20">
                  <c:v>0.2422680412371134</c:v>
                </c:pt>
                <c:pt idx="21">
                  <c:v>0.20053475935828877</c:v>
                </c:pt>
              </c:numCache>
            </c:numRef>
          </c:val>
        </c:ser>
        <c:axId val="38330368"/>
        <c:axId val="38331904"/>
      </c:barChart>
      <c:catAx>
        <c:axId val="38330368"/>
        <c:scaling>
          <c:orientation val="minMax"/>
        </c:scaling>
        <c:axPos val="b"/>
        <c:tickLblPos val="nextTo"/>
        <c:txPr>
          <a:bodyPr/>
          <a:lstStyle/>
          <a:p>
            <a:pPr>
              <a:defRPr sz="1100" b="1"/>
            </a:pPr>
            <a:endParaRPr lang="en-US"/>
          </a:p>
        </c:txPr>
        <c:crossAx val="38331904"/>
        <c:crosses val="autoZero"/>
        <c:auto val="1"/>
        <c:lblAlgn val="ctr"/>
        <c:lblOffset val="100"/>
      </c:catAx>
      <c:valAx>
        <c:axId val="38331904"/>
        <c:scaling>
          <c:orientation val="minMax"/>
        </c:scaling>
        <c:axPos val="l"/>
        <c:majorGridlines/>
        <c:numFmt formatCode="0%" sourceLinked="0"/>
        <c:tickLblPos val="nextTo"/>
        <c:spPr>
          <a:ln w="12700">
            <a:solidFill>
              <a:schemeClr val="tx1"/>
            </a:solidFill>
          </a:ln>
        </c:spPr>
        <c:txPr>
          <a:bodyPr/>
          <a:lstStyle/>
          <a:p>
            <a:pPr>
              <a:defRPr b="1"/>
            </a:pPr>
            <a:endParaRPr lang="en-US"/>
          </a:p>
        </c:txPr>
        <c:crossAx val="38330368"/>
        <c:crosses val="autoZero"/>
        <c:crossBetween val="between"/>
      </c:valAx>
      <c:spPr>
        <a:gradFill>
          <a:gsLst>
            <a:gs pos="0">
              <a:srgbClr val="8488C4">
                <a:alpha val="0"/>
              </a:srgbClr>
            </a:gs>
            <a:gs pos="53000">
              <a:srgbClr val="D4DEFF"/>
            </a:gs>
            <a:gs pos="83000">
              <a:srgbClr val="D4DEFF"/>
            </a:gs>
            <a:gs pos="100000">
              <a:srgbClr val="96AB94"/>
            </a:gs>
          </a:gsLst>
          <a:lin ang="5400000" scaled="0"/>
        </a:gradFill>
      </c:spPr>
    </c:plotArea>
    <c:legend>
      <c:legendPos val="b"/>
      <c:txPr>
        <a:bodyPr/>
        <a:lstStyle/>
        <a:p>
          <a:pPr>
            <a:defRPr sz="1200" b="1"/>
          </a:pPr>
          <a:endParaRPr lang="en-US"/>
        </a:p>
      </c:txPr>
    </c:legend>
    <c:plotVisOnly val="1"/>
    <c:dispBlanksAs val="gap"/>
  </c:chart>
  <c:spPr>
    <a:gradFill>
      <a:gsLst>
        <a:gs pos="0">
          <a:srgbClr val="8488C4">
            <a:alpha val="64000"/>
          </a:srgbClr>
        </a:gs>
        <a:gs pos="53000">
          <a:srgbClr val="D4DEFF"/>
        </a:gs>
        <a:gs pos="83000">
          <a:srgbClr val="D4DEFF"/>
        </a:gs>
        <a:gs pos="100000">
          <a:srgbClr val="96AB94"/>
        </a:gs>
      </a:gsLst>
      <a:lin ang="5400000" scaled="0"/>
    </a:gradFill>
  </c:spPr>
</c:chartSpace>
</file>

<file path=xl/charts/chart12.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Comparison</a:t>
            </a:r>
            <a:r>
              <a:rPr lang="en-US" baseline="0"/>
              <a:t> of Combined CRL and LHL  Serial Holdings to Top 20 ARL Libraries and Top STE Sites Averages for 2013</a:t>
            </a:r>
          </a:p>
          <a:p>
            <a:pPr>
              <a:defRPr/>
            </a:pPr>
            <a:endParaRPr lang="en-US"/>
          </a:p>
        </c:rich>
      </c:tx>
      <c:overlay val="1"/>
    </c:title>
    <c:plotArea>
      <c:layout>
        <c:manualLayout>
          <c:layoutTarget val="inner"/>
          <c:xMode val="edge"/>
          <c:yMode val="edge"/>
          <c:x val="4.9883323481880786E-2"/>
          <c:y val="0.11815152160034048"/>
          <c:w val="0.909828904867786"/>
          <c:h val="0.61466638291835141"/>
        </c:manualLayout>
      </c:layout>
      <c:barChart>
        <c:barDir val="col"/>
        <c:grouping val="clustered"/>
        <c:ser>
          <c:idx val="0"/>
          <c:order val="0"/>
          <c:tx>
            <c:strRef>
              <c:f>Sheet1!$C$98</c:f>
              <c:strCache>
                <c:ptCount val="1"/>
                <c:pt idx="0">
                  <c:v>CRL/LHL % of STE Group Avg</c:v>
                </c:pt>
              </c:strCache>
            </c:strRef>
          </c:tx>
          <c:cat>
            <c:strRef>
              <c:f>Sheet1!$A$99:$A$120</c:f>
              <c:strCache>
                <c:ptCount val="22"/>
                <c:pt idx="0">
                  <c:v>Atlases. Globes</c:v>
                </c:pt>
                <c:pt idx="1">
                  <c:v>Cartography</c:v>
                </c:pt>
                <c:pt idx="2">
                  <c:v>Dynamic &amp; Structural Geology</c:v>
                </c:pt>
                <c:pt idx="3">
                  <c:v>Environmental Sciences</c:v>
                </c:pt>
                <c:pt idx="4">
                  <c:v>Geography, General</c:v>
                </c:pt>
                <c:pt idx="5">
                  <c:v>Geology, General</c:v>
                </c:pt>
                <c:pt idx="6">
                  <c:v>Geomorphology</c:v>
                </c:pt>
                <c:pt idx="7">
                  <c:v>Geophysics, Geomagnetism</c:v>
                </c:pt>
                <c:pt idx="8">
                  <c:v>Hydrology</c:v>
                </c:pt>
                <c:pt idx="9">
                  <c:v>Maps</c:v>
                </c:pt>
                <c:pt idx="10">
                  <c:v>Mathematical Geography</c:v>
                </c:pt>
                <c:pt idx="11">
                  <c:v>Meteorology</c:v>
                </c:pt>
                <c:pt idx="12">
                  <c:v>Mineralogy</c:v>
                </c:pt>
                <c:pt idx="13">
                  <c:v>Natural Disasters</c:v>
                </c:pt>
                <c:pt idx="14">
                  <c:v>Oceanography</c:v>
                </c:pt>
                <c:pt idx="15">
                  <c:v>Paleontology</c:v>
                </c:pt>
                <c:pt idx="16">
                  <c:v>Paleozoology, Paleobotany</c:v>
                </c:pt>
                <c:pt idx="17">
                  <c:v>Petrology</c:v>
                </c:pt>
                <c:pt idx="18">
                  <c:v>Physical Geography</c:v>
                </c:pt>
                <c:pt idx="19">
                  <c:v>Regional Geology</c:v>
                </c:pt>
                <c:pt idx="20">
                  <c:v>Stratigraphy</c:v>
                </c:pt>
                <c:pt idx="21">
                  <c:v>Total</c:v>
                </c:pt>
              </c:strCache>
            </c:strRef>
          </c:cat>
          <c:val>
            <c:numRef>
              <c:f>Sheet1!$C$99:$C$120</c:f>
              <c:numCache>
                <c:formatCode>0%</c:formatCode>
                <c:ptCount val="22"/>
                <c:pt idx="0">
                  <c:v>2.3728813559322035E-2</c:v>
                </c:pt>
                <c:pt idx="1">
                  <c:v>0.32048192771084338</c:v>
                </c:pt>
                <c:pt idx="2">
                  <c:v>1.1170212765957448</c:v>
                </c:pt>
                <c:pt idx="3">
                  <c:v>0.26808510638297872</c:v>
                </c:pt>
                <c:pt idx="4">
                  <c:v>0.49541795665634675</c:v>
                </c:pt>
                <c:pt idx="5">
                  <c:v>1.4331230283911673</c:v>
                </c:pt>
                <c:pt idx="6">
                  <c:v>0.97758620689655185</c:v>
                </c:pt>
                <c:pt idx="7">
                  <c:v>1.5560240963855421</c:v>
                </c:pt>
                <c:pt idx="8">
                  <c:v>1.219623389494549</c:v>
                </c:pt>
                <c:pt idx="9">
                  <c:v>0.12923076923076923</c:v>
                </c:pt>
                <c:pt idx="10">
                  <c:v>0.47727272727272729</c:v>
                </c:pt>
                <c:pt idx="11">
                  <c:v>1.1810587663914522</c:v>
                </c:pt>
                <c:pt idx="12">
                  <c:v>1.7286173633440514</c:v>
                </c:pt>
                <c:pt idx="13">
                  <c:v>0.73043478260869565</c:v>
                </c:pt>
                <c:pt idx="14">
                  <c:v>0.75950540958268942</c:v>
                </c:pt>
                <c:pt idx="15">
                  <c:v>1.3162886597938146</c:v>
                </c:pt>
                <c:pt idx="16">
                  <c:v>0.82564102564102559</c:v>
                </c:pt>
                <c:pt idx="17">
                  <c:v>1.89</c:v>
                </c:pt>
                <c:pt idx="18">
                  <c:v>1.0029850746268656</c:v>
                </c:pt>
                <c:pt idx="19">
                  <c:v>1.3976399190829401</c:v>
                </c:pt>
                <c:pt idx="20">
                  <c:v>1.3428571428571427</c:v>
                </c:pt>
                <c:pt idx="21">
                  <c:v>1.0207989629978789</c:v>
                </c:pt>
              </c:numCache>
            </c:numRef>
          </c:val>
        </c:ser>
        <c:ser>
          <c:idx val="1"/>
          <c:order val="1"/>
          <c:tx>
            <c:strRef>
              <c:f>Sheet1!$E$98</c:f>
              <c:strCache>
                <c:ptCount val="1"/>
                <c:pt idx="0">
                  <c:v>CRL/LHL % of Top ARL Libraries Avg</c:v>
                </c:pt>
              </c:strCache>
            </c:strRef>
          </c:tx>
          <c:cat>
            <c:strRef>
              <c:f>Sheet1!$A$99:$A$120</c:f>
              <c:strCache>
                <c:ptCount val="22"/>
                <c:pt idx="0">
                  <c:v>Atlases. Globes</c:v>
                </c:pt>
                <c:pt idx="1">
                  <c:v>Cartography</c:v>
                </c:pt>
                <c:pt idx="2">
                  <c:v>Dynamic &amp; Structural Geology</c:v>
                </c:pt>
                <c:pt idx="3">
                  <c:v>Environmental Sciences</c:v>
                </c:pt>
                <c:pt idx="4">
                  <c:v>Geography, General</c:v>
                </c:pt>
                <c:pt idx="5">
                  <c:v>Geology, General</c:v>
                </c:pt>
                <c:pt idx="6">
                  <c:v>Geomorphology</c:v>
                </c:pt>
                <c:pt idx="7">
                  <c:v>Geophysics, Geomagnetism</c:v>
                </c:pt>
                <c:pt idx="8">
                  <c:v>Hydrology</c:v>
                </c:pt>
                <c:pt idx="9">
                  <c:v>Maps</c:v>
                </c:pt>
                <c:pt idx="10">
                  <c:v>Mathematical Geography</c:v>
                </c:pt>
                <c:pt idx="11">
                  <c:v>Meteorology</c:v>
                </c:pt>
                <c:pt idx="12">
                  <c:v>Mineralogy</c:v>
                </c:pt>
                <c:pt idx="13">
                  <c:v>Natural Disasters</c:v>
                </c:pt>
                <c:pt idx="14">
                  <c:v>Oceanography</c:v>
                </c:pt>
                <c:pt idx="15">
                  <c:v>Paleontology</c:v>
                </c:pt>
                <c:pt idx="16">
                  <c:v>Paleozoology, Paleobotany</c:v>
                </c:pt>
                <c:pt idx="17">
                  <c:v>Petrology</c:v>
                </c:pt>
                <c:pt idx="18">
                  <c:v>Physical Geography</c:v>
                </c:pt>
                <c:pt idx="19">
                  <c:v>Regional Geology</c:v>
                </c:pt>
                <c:pt idx="20">
                  <c:v>Stratigraphy</c:v>
                </c:pt>
                <c:pt idx="21">
                  <c:v>Total</c:v>
                </c:pt>
              </c:strCache>
            </c:strRef>
          </c:cat>
          <c:val>
            <c:numRef>
              <c:f>Sheet1!$E$99:$E$120</c:f>
              <c:numCache>
                <c:formatCode>0%</c:formatCode>
                <c:ptCount val="22"/>
                <c:pt idx="0">
                  <c:v>2.6576576576576579E-2</c:v>
                </c:pt>
                <c:pt idx="1">
                  <c:v>0.33663663663663668</c:v>
                </c:pt>
                <c:pt idx="2">
                  <c:v>1.328828828828829</c:v>
                </c:pt>
                <c:pt idx="3">
                  <c:v>0.27533333333333332</c:v>
                </c:pt>
                <c:pt idx="4">
                  <c:v>0.54626974483596602</c:v>
                </c:pt>
                <c:pt idx="5">
                  <c:v>1.7124776386404295</c:v>
                </c:pt>
                <c:pt idx="6">
                  <c:v>0.92886297376093296</c:v>
                </c:pt>
                <c:pt idx="7">
                  <c:v>1.9122529644268775</c:v>
                </c:pt>
                <c:pt idx="8">
                  <c:v>1.4915444348576361</c:v>
                </c:pt>
                <c:pt idx="9">
                  <c:v>0.16164383561643836</c:v>
                </c:pt>
                <c:pt idx="10">
                  <c:v>0.4916666666666667</c:v>
                </c:pt>
                <c:pt idx="11">
                  <c:v>1.4239683201333888</c:v>
                </c:pt>
                <c:pt idx="12">
                  <c:v>2.0577656675749321</c:v>
                </c:pt>
                <c:pt idx="13">
                  <c:v>0.81379310344827593</c:v>
                </c:pt>
                <c:pt idx="14">
                  <c:v>0.96748423265592154</c:v>
                </c:pt>
                <c:pt idx="15">
                  <c:v>1.5705779334500876</c:v>
                </c:pt>
                <c:pt idx="16">
                  <c:v>0.86433121019108283</c:v>
                </c:pt>
                <c:pt idx="17">
                  <c:v>2.4357798165137616</c:v>
                </c:pt>
                <c:pt idx="18">
                  <c:v>1.2931506849315069</c:v>
                </c:pt>
                <c:pt idx="19">
                  <c:v>1.6002473206924979</c:v>
                </c:pt>
                <c:pt idx="20">
                  <c:v>1.4293814432989691</c:v>
                </c:pt>
                <c:pt idx="21">
                  <c:v>1.1831550802139037</c:v>
                </c:pt>
              </c:numCache>
            </c:numRef>
          </c:val>
        </c:ser>
        <c:axId val="38468608"/>
        <c:axId val="38671104"/>
      </c:barChart>
      <c:catAx>
        <c:axId val="38468608"/>
        <c:scaling>
          <c:orientation val="minMax"/>
        </c:scaling>
        <c:axPos val="b"/>
        <c:tickLblPos val="nextTo"/>
        <c:txPr>
          <a:bodyPr/>
          <a:lstStyle/>
          <a:p>
            <a:pPr>
              <a:defRPr sz="1100" b="1"/>
            </a:pPr>
            <a:endParaRPr lang="en-US"/>
          </a:p>
        </c:txPr>
        <c:crossAx val="38671104"/>
        <c:crosses val="autoZero"/>
        <c:auto val="1"/>
        <c:lblAlgn val="ctr"/>
        <c:lblOffset val="100"/>
      </c:catAx>
      <c:valAx>
        <c:axId val="38671104"/>
        <c:scaling>
          <c:orientation val="minMax"/>
        </c:scaling>
        <c:axPos val="l"/>
        <c:majorGridlines/>
        <c:numFmt formatCode="0%" sourceLinked="0"/>
        <c:tickLblPos val="nextTo"/>
        <c:spPr>
          <a:ln w="12700">
            <a:solidFill>
              <a:schemeClr val="tx1"/>
            </a:solidFill>
          </a:ln>
        </c:spPr>
        <c:txPr>
          <a:bodyPr/>
          <a:lstStyle/>
          <a:p>
            <a:pPr>
              <a:defRPr b="1"/>
            </a:pPr>
            <a:endParaRPr lang="en-US"/>
          </a:p>
        </c:txPr>
        <c:crossAx val="38468608"/>
        <c:crosses val="autoZero"/>
        <c:crossBetween val="between"/>
      </c:valAx>
      <c:spPr>
        <a:gradFill>
          <a:gsLst>
            <a:gs pos="0">
              <a:srgbClr val="FFEFD1"/>
            </a:gs>
            <a:gs pos="64999">
              <a:srgbClr val="F0EBD5"/>
            </a:gs>
            <a:gs pos="100000">
              <a:srgbClr val="D1C39F"/>
            </a:gs>
          </a:gsLst>
          <a:lin ang="5400000" scaled="0"/>
        </a:gradFill>
      </c:spPr>
    </c:plotArea>
    <c:legend>
      <c:legendPos val="b"/>
      <c:txPr>
        <a:bodyPr/>
        <a:lstStyle/>
        <a:p>
          <a:pPr>
            <a:defRPr sz="1200" b="1"/>
          </a:pPr>
          <a:endParaRPr lang="en-US"/>
        </a:p>
      </c:txPr>
    </c:legend>
    <c:plotVisOnly val="1"/>
    <c:dispBlanksAs val="gap"/>
  </c:chart>
  <c:spPr>
    <a:gradFill>
      <a:gsLst>
        <a:gs pos="0">
          <a:srgbClr val="FFEFD1"/>
        </a:gs>
        <a:gs pos="64999">
          <a:srgbClr val="F0EBD5"/>
        </a:gs>
        <a:gs pos="100000">
          <a:srgbClr val="D1C39F"/>
        </a:gs>
      </a:gsLst>
      <a:lin ang="5400000" scaled="0"/>
    </a:gradFill>
  </c:spPr>
</c:chartSpace>
</file>

<file path=xl/charts/chart13.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Comparison</a:t>
            </a:r>
            <a:r>
              <a:rPr lang="en-US" baseline="0"/>
              <a:t> of Combined CRL and LHL  Serial Holdings to Top 20 ARL Libraries and Top STE Sites Totals for 2013 </a:t>
            </a:r>
          </a:p>
          <a:p>
            <a:pPr>
              <a:defRPr/>
            </a:pPr>
            <a:endParaRPr lang="en-US" baseline="0"/>
          </a:p>
          <a:p>
            <a:pPr>
              <a:defRPr/>
            </a:pPr>
            <a:endParaRPr lang="en-US"/>
          </a:p>
        </c:rich>
      </c:tx>
      <c:overlay val="1"/>
    </c:title>
    <c:plotArea>
      <c:layout>
        <c:manualLayout>
          <c:layoutTarget val="inner"/>
          <c:xMode val="edge"/>
          <c:yMode val="edge"/>
          <c:x val="4.8417403174936299E-2"/>
          <c:y val="0.13524538521039176"/>
          <c:w val="0.909828904867786"/>
          <c:h val="0.58953175410791347"/>
        </c:manualLayout>
      </c:layout>
      <c:barChart>
        <c:barDir val="col"/>
        <c:grouping val="clustered"/>
        <c:ser>
          <c:idx val="0"/>
          <c:order val="0"/>
          <c:tx>
            <c:strRef>
              <c:f>Sheet1!$B$122</c:f>
              <c:strCache>
                <c:ptCount val="1"/>
                <c:pt idx="0">
                  <c:v>CRL/LHL % of STE Group Total</c:v>
                </c:pt>
              </c:strCache>
            </c:strRef>
          </c:tx>
          <c:cat>
            <c:strRef>
              <c:f>Sheet1!$A$123:$A$129</c:f>
              <c:strCache>
                <c:ptCount val="7"/>
                <c:pt idx="0">
                  <c:v>Algebra</c:v>
                </c:pt>
                <c:pt idx="1">
                  <c:v>Geometry, Topology</c:v>
                </c:pt>
                <c:pt idx="2">
                  <c:v>Mathematical Analysis</c:v>
                </c:pt>
                <c:pt idx="3">
                  <c:v>Mathematics, General</c:v>
                </c:pt>
                <c:pt idx="4">
                  <c:v>Numeration, Arithmetic, Elementary Math</c:v>
                </c:pt>
                <c:pt idx="5">
                  <c:v>Probabilities, Math. Stats., Interpolation</c:v>
                </c:pt>
                <c:pt idx="6">
                  <c:v>Total</c:v>
                </c:pt>
              </c:strCache>
            </c:strRef>
          </c:cat>
          <c:val>
            <c:numRef>
              <c:f>Sheet1!$B$123:$B$129</c:f>
              <c:numCache>
                <c:formatCode>0%</c:formatCode>
                <c:ptCount val="7"/>
                <c:pt idx="0">
                  <c:v>0.23178807947019867</c:v>
                </c:pt>
                <c:pt idx="1">
                  <c:v>0.22777777777777777</c:v>
                </c:pt>
                <c:pt idx="2">
                  <c:v>0.2831858407079646</c:v>
                </c:pt>
                <c:pt idx="3">
                  <c:v>0.26825127334465193</c:v>
                </c:pt>
                <c:pt idx="4">
                  <c:v>0</c:v>
                </c:pt>
                <c:pt idx="5">
                  <c:v>0.21920289855072464</c:v>
                </c:pt>
                <c:pt idx="6">
                  <c:v>0.25892661555312158</c:v>
                </c:pt>
              </c:numCache>
            </c:numRef>
          </c:val>
        </c:ser>
        <c:ser>
          <c:idx val="1"/>
          <c:order val="1"/>
          <c:tx>
            <c:strRef>
              <c:f>Sheet1!$D$122</c:f>
              <c:strCache>
                <c:ptCount val="1"/>
                <c:pt idx="0">
                  <c:v>CRL/LHL % of Top ARL Libraries Total</c:v>
                </c:pt>
              </c:strCache>
            </c:strRef>
          </c:tx>
          <c:cat>
            <c:strRef>
              <c:f>Sheet1!$A$123:$A$129</c:f>
              <c:strCache>
                <c:ptCount val="7"/>
                <c:pt idx="0">
                  <c:v>Algebra</c:v>
                </c:pt>
                <c:pt idx="1">
                  <c:v>Geometry, Topology</c:v>
                </c:pt>
                <c:pt idx="2">
                  <c:v>Mathematical Analysis</c:v>
                </c:pt>
                <c:pt idx="3">
                  <c:v>Mathematics, General</c:v>
                </c:pt>
                <c:pt idx="4">
                  <c:v>Numeration, Arithmetic, Elementary Math</c:v>
                </c:pt>
                <c:pt idx="5">
                  <c:v>Probabilities, Math. Stats., Interpolation</c:v>
                </c:pt>
                <c:pt idx="6">
                  <c:v>Total</c:v>
                </c:pt>
              </c:strCache>
            </c:strRef>
          </c:cat>
          <c:val>
            <c:numRef>
              <c:f>Sheet1!$D$123:$D$129</c:f>
              <c:numCache>
                <c:formatCode>0%</c:formatCode>
                <c:ptCount val="7"/>
                <c:pt idx="0">
                  <c:v>0.21472392638036811</c:v>
                </c:pt>
                <c:pt idx="1">
                  <c:v>0.20812182741116753</c:v>
                </c:pt>
                <c:pt idx="2">
                  <c:v>0.27923211169284468</c:v>
                </c:pt>
                <c:pt idx="3">
                  <c:v>0.25055502695845228</c:v>
                </c:pt>
                <c:pt idx="4">
                  <c:v>0</c:v>
                </c:pt>
                <c:pt idx="5">
                  <c:v>0.21453900709219859</c:v>
                </c:pt>
                <c:pt idx="6">
                  <c:v>0.24436634277444697</c:v>
                </c:pt>
              </c:numCache>
            </c:numRef>
          </c:val>
        </c:ser>
        <c:axId val="38692352"/>
        <c:axId val="38693888"/>
      </c:barChart>
      <c:catAx>
        <c:axId val="38692352"/>
        <c:scaling>
          <c:orientation val="minMax"/>
        </c:scaling>
        <c:axPos val="b"/>
        <c:tickLblPos val="nextTo"/>
        <c:txPr>
          <a:bodyPr/>
          <a:lstStyle/>
          <a:p>
            <a:pPr>
              <a:defRPr sz="1100" b="1"/>
            </a:pPr>
            <a:endParaRPr lang="en-US"/>
          </a:p>
        </c:txPr>
        <c:crossAx val="38693888"/>
        <c:crosses val="autoZero"/>
        <c:auto val="1"/>
        <c:lblAlgn val="ctr"/>
        <c:lblOffset val="100"/>
      </c:catAx>
      <c:valAx>
        <c:axId val="38693888"/>
        <c:scaling>
          <c:orientation val="minMax"/>
        </c:scaling>
        <c:axPos val="l"/>
        <c:majorGridlines/>
        <c:numFmt formatCode="0%" sourceLinked="0"/>
        <c:tickLblPos val="nextTo"/>
        <c:spPr>
          <a:ln w="12700">
            <a:solidFill>
              <a:schemeClr val="tx1"/>
            </a:solidFill>
          </a:ln>
        </c:spPr>
        <c:txPr>
          <a:bodyPr/>
          <a:lstStyle/>
          <a:p>
            <a:pPr>
              <a:defRPr b="1"/>
            </a:pPr>
            <a:endParaRPr lang="en-US"/>
          </a:p>
        </c:txPr>
        <c:crossAx val="38692352"/>
        <c:crosses val="autoZero"/>
        <c:crossBetween val="between"/>
      </c:valAx>
      <c:spPr>
        <a:gradFill>
          <a:gsLst>
            <a:gs pos="0">
              <a:srgbClr val="8488C4">
                <a:alpha val="0"/>
              </a:srgbClr>
            </a:gs>
            <a:gs pos="53000">
              <a:srgbClr val="D4DEFF"/>
            </a:gs>
            <a:gs pos="83000">
              <a:srgbClr val="D4DEFF"/>
            </a:gs>
            <a:gs pos="100000">
              <a:srgbClr val="96AB94"/>
            </a:gs>
          </a:gsLst>
          <a:lin ang="5400000" scaled="0"/>
        </a:gradFill>
      </c:spPr>
    </c:plotArea>
    <c:legend>
      <c:legendPos val="b"/>
      <c:layout>
        <c:manualLayout>
          <c:xMode val="edge"/>
          <c:yMode val="edge"/>
          <c:x val="0.23401799485831512"/>
          <c:y val="0.86758423907117743"/>
          <c:w val="0.54662276393091758"/>
          <c:h val="4.1448021766041163E-2"/>
        </c:manualLayout>
      </c:layout>
      <c:txPr>
        <a:bodyPr/>
        <a:lstStyle/>
        <a:p>
          <a:pPr>
            <a:defRPr sz="1200" b="1"/>
          </a:pPr>
          <a:endParaRPr lang="en-US"/>
        </a:p>
      </c:txPr>
    </c:legend>
    <c:plotVisOnly val="1"/>
    <c:dispBlanksAs val="gap"/>
  </c:chart>
  <c:spPr>
    <a:gradFill>
      <a:gsLst>
        <a:gs pos="0">
          <a:srgbClr val="8488C4">
            <a:alpha val="64000"/>
          </a:srgbClr>
        </a:gs>
        <a:gs pos="53000">
          <a:srgbClr val="D4DEFF"/>
        </a:gs>
        <a:gs pos="83000">
          <a:srgbClr val="D4DEFF"/>
        </a:gs>
        <a:gs pos="100000">
          <a:srgbClr val="96AB94"/>
        </a:gs>
      </a:gsLst>
      <a:lin ang="5400000" scaled="0"/>
    </a:gradFill>
  </c:spPr>
</c:chartSpace>
</file>

<file path=xl/charts/chart14.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Comparison</a:t>
            </a:r>
            <a:r>
              <a:rPr lang="en-US" baseline="0"/>
              <a:t> of Combined CRL and LHL  Serial Holdings to Top 20 ARL Libraries and Top STE Sites Averages for 2013</a:t>
            </a:r>
          </a:p>
          <a:p>
            <a:pPr>
              <a:defRPr/>
            </a:pPr>
            <a:endParaRPr lang="en-US"/>
          </a:p>
        </c:rich>
      </c:tx>
      <c:overlay val="1"/>
    </c:title>
    <c:plotArea>
      <c:layout>
        <c:manualLayout>
          <c:layoutTarget val="inner"/>
          <c:xMode val="edge"/>
          <c:yMode val="edge"/>
          <c:x val="4.9883323481880786E-2"/>
          <c:y val="0.11815152160034048"/>
          <c:w val="0.909828904867786"/>
          <c:h val="0.61466638291835141"/>
        </c:manualLayout>
      </c:layout>
      <c:barChart>
        <c:barDir val="col"/>
        <c:grouping val="clustered"/>
        <c:ser>
          <c:idx val="0"/>
          <c:order val="0"/>
          <c:tx>
            <c:strRef>
              <c:f>Sheet1!$C$122</c:f>
              <c:strCache>
                <c:ptCount val="1"/>
                <c:pt idx="0">
                  <c:v>CRL/LHL % of STE Group Avg</c:v>
                </c:pt>
              </c:strCache>
            </c:strRef>
          </c:tx>
          <c:cat>
            <c:strRef>
              <c:f>Sheet1!$A$123:$A$129</c:f>
              <c:strCache>
                <c:ptCount val="7"/>
                <c:pt idx="0">
                  <c:v>Algebra</c:v>
                </c:pt>
                <c:pt idx="1">
                  <c:v>Geometry, Topology</c:v>
                </c:pt>
                <c:pt idx="2">
                  <c:v>Mathematical Analysis</c:v>
                </c:pt>
                <c:pt idx="3">
                  <c:v>Mathematics, General</c:v>
                </c:pt>
                <c:pt idx="4">
                  <c:v>Numeration, Arithmetic, Elementary Math</c:v>
                </c:pt>
                <c:pt idx="5">
                  <c:v>Probabilities, Math. Stats., Interpolation</c:v>
                </c:pt>
                <c:pt idx="6">
                  <c:v>Total</c:v>
                </c:pt>
              </c:strCache>
            </c:strRef>
          </c:cat>
          <c:val>
            <c:numRef>
              <c:f>Sheet1!$C$123:$C$129</c:f>
              <c:numCache>
                <c:formatCode>0%</c:formatCode>
                <c:ptCount val="7"/>
                <c:pt idx="0">
                  <c:v>0.97350993377483452</c:v>
                </c:pt>
                <c:pt idx="1">
                  <c:v>0.95666666666666678</c:v>
                </c:pt>
                <c:pt idx="2">
                  <c:v>1.1893805309734513</c:v>
                </c:pt>
                <c:pt idx="3">
                  <c:v>1.1266553480475383</c:v>
                </c:pt>
                <c:pt idx="4">
                  <c:v>0</c:v>
                </c:pt>
                <c:pt idx="5">
                  <c:v>0.92065217391304355</c:v>
                </c:pt>
                <c:pt idx="6">
                  <c:v>1.0874917853231105</c:v>
                </c:pt>
              </c:numCache>
            </c:numRef>
          </c:val>
        </c:ser>
        <c:ser>
          <c:idx val="1"/>
          <c:order val="1"/>
          <c:tx>
            <c:strRef>
              <c:f>Sheet1!$E$122</c:f>
              <c:strCache>
                <c:ptCount val="1"/>
                <c:pt idx="0">
                  <c:v>CRL/LHL % of Top ARL Libraries Avg</c:v>
                </c:pt>
              </c:strCache>
            </c:strRef>
          </c:tx>
          <c:cat>
            <c:strRef>
              <c:f>Sheet1!$A$123:$A$129</c:f>
              <c:strCache>
                <c:ptCount val="7"/>
                <c:pt idx="0">
                  <c:v>Algebra</c:v>
                </c:pt>
                <c:pt idx="1">
                  <c:v>Geometry, Topology</c:v>
                </c:pt>
                <c:pt idx="2">
                  <c:v>Mathematical Analysis</c:v>
                </c:pt>
                <c:pt idx="3">
                  <c:v>Mathematics, General</c:v>
                </c:pt>
                <c:pt idx="4">
                  <c:v>Numeration, Arithmetic, Elementary Math</c:v>
                </c:pt>
                <c:pt idx="5">
                  <c:v>Probabilities, Math. Stats., Interpolation</c:v>
                </c:pt>
                <c:pt idx="6">
                  <c:v>Total</c:v>
                </c:pt>
              </c:strCache>
            </c:strRef>
          </c:cat>
          <c:val>
            <c:numRef>
              <c:f>Sheet1!$E$123:$E$129</c:f>
              <c:numCache>
                <c:formatCode>0%</c:formatCode>
                <c:ptCount val="7"/>
                <c:pt idx="0">
                  <c:v>1.2668711656441718</c:v>
                </c:pt>
                <c:pt idx="1">
                  <c:v>1.2279187817258883</c:v>
                </c:pt>
                <c:pt idx="2">
                  <c:v>1.6474694589877836</c:v>
                </c:pt>
                <c:pt idx="3">
                  <c:v>1.4782746590548685</c:v>
                </c:pt>
                <c:pt idx="4">
                  <c:v>0</c:v>
                </c:pt>
                <c:pt idx="5">
                  <c:v>1.2657801418439718</c:v>
                </c:pt>
                <c:pt idx="6">
                  <c:v>1.4417614223692372</c:v>
                </c:pt>
              </c:numCache>
            </c:numRef>
          </c:val>
        </c:ser>
        <c:axId val="38745216"/>
        <c:axId val="38746752"/>
      </c:barChart>
      <c:catAx>
        <c:axId val="38745216"/>
        <c:scaling>
          <c:orientation val="minMax"/>
        </c:scaling>
        <c:axPos val="b"/>
        <c:tickLblPos val="nextTo"/>
        <c:txPr>
          <a:bodyPr/>
          <a:lstStyle/>
          <a:p>
            <a:pPr>
              <a:defRPr sz="1100" b="1"/>
            </a:pPr>
            <a:endParaRPr lang="en-US"/>
          </a:p>
        </c:txPr>
        <c:crossAx val="38746752"/>
        <c:crosses val="autoZero"/>
        <c:auto val="1"/>
        <c:lblAlgn val="ctr"/>
        <c:lblOffset val="100"/>
      </c:catAx>
      <c:valAx>
        <c:axId val="38746752"/>
        <c:scaling>
          <c:orientation val="minMax"/>
        </c:scaling>
        <c:axPos val="l"/>
        <c:majorGridlines/>
        <c:numFmt formatCode="0%" sourceLinked="0"/>
        <c:tickLblPos val="nextTo"/>
        <c:spPr>
          <a:ln w="12700">
            <a:solidFill>
              <a:schemeClr val="tx1"/>
            </a:solidFill>
          </a:ln>
        </c:spPr>
        <c:txPr>
          <a:bodyPr/>
          <a:lstStyle/>
          <a:p>
            <a:pPr>
              <a:defRPr b="1"/>
            </a:pPr>
            <a:endParaRPr lang="en-US"/>
          </a:p>
        </c:txPr>
        <c:crossAx val="38745216"/>
        <c:crosses val="autoZero"/>
        <c:crossBetween val="between"/>
      </c:valAx>
      <c:spPr>
        <a:gradFill>
          <a:gsLst>
            <a:gs pos="0">
              <a:srgbClr val="FFEFD1"/>
            </a:gs>
            <a:gs pos="64999">
              <a:srgbClr val="F0EBD5"/>
            </a:gs>
            <a:gs pos="100000">
              <a:srgbClr val="D1C39F"/>
            </a:gs>
          </a:gsLst>
          <a:lin ang="5400000" scaled="0"/>
        </a:gradFill>
      </c:spPr>
    </c:plotArea>
    <c:legend>
      <c:legendPos val="b"/>
      <c:layout>
        <c:manualLayout>
          <c:xMode val="edge"/>
          <c:yMode val="edge"/>
          <c:x val="0.24154688235288019"/>
          <c:y val="0.88577778690373354"/>
          <c:w val="0.52276966749875964"/>
          <c:h val="4.1448021766041163E-2"/>
        </c:manualLayout>
      </c:layout>
      <c:txPr>
        <a:bodyPr/>
        <a:lstStyle/>
        <a:p>
          <a:pPr>
            <a:defRPr sz="1200" b="1"/>
          </a:pPr>
          <a:endParaRPr lang="en-US"/>
        </a:p>
      </c:txPr>
    </c:legend>
    <c:plotVisOnly val="1"/>
    <c:dispBlanksAs val="gap"/>
  </c:chart>
  <c:spPr>
    <a:gradFill>
      <a:gsLst>
        <a:gs pos="0">
          <a:srgbClr val="FFEFD1"/>
        </a:gs>
        <a:gs pos="64999">
          <a:srgbClr val="F0EBD5"/>
        </a:gs>
        <a:gs pos="100000">
          <a:srgbClr val="D1C39F"/>
        </a:gs>
      </a:gsLst>
      <a:lin ang="5400000" scaled="0"/>
    </a:gradFill>
  </c:spPr>
</c:chartSpace>
</file>

<file path=xl/charts/chart15.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Comparison</a:t>
            </a:r>
            <a:r>
              <a:rPr lang="en-US" baseline="0"/>
              <a:t> of Combined CRL and LHL  Serial Holdings to Top 20 ARL Libraries and Top STE Sites Totals for 2013 </a:t>
            </a:r>
          </a:p>
          <a:p>
            <a:pPr>
              <a:defRPr/>
            </a:pPr>
            <a:endParaRPr lang="en-US" baseline="0"/>
          </a:p>
          <a:p>
            <a:pPr>
              <a:defRPr/>
            </a:pPr>
            <a:endParaRPr lang="en-US"/>
          </a:p>
        </c:rich>
      </c:tx>
      <c:overlay val="1"/>
    </c:title>
    <c:plotArea>
      <c:layout>
        <c:manualLayout>
          <c:layoutTarget val="inner"/>
          <c:xMode val="edge"/>
          <c:yMode val="edge"/>
          <c:x val="4.8417403174936299E-2"/>
          <c:y val="0.11098732707176039"/>
          <c:w val="0.83130700438854244"/>
          <c:h val="0.61378981788465581"/>
        </c:manualLayout>
      </c:layout>
      <c:barChart>
        <c:barDir val="col"/>
        <c:grouping val="clustered"/>
        <c:ser>
          <c:idx val="0"/>
          <c:order val="0"/>
          <c:tx>
            <c:strRef>
              <c:f>Sheet1!$B$131</c:f>
              <c:strCache>
                <c:ptCount val="1"/>
                <c:pt idx="0">
                  <c:v>CRL/LHL % of STE Group Total</c:v>
                </c:pt>
              </c:strCache>
            </c:strRef>
          </c:tx>
          <c:cat>
            <c:strRef>
              <c:f>Sheet1!$A$132:$A$144</c:f>
              <c:strCache>
                <c:ptCount val="13"/>
                <c:pt idx="0">
                  <c:v>Acoustics, Sound</c:v>
                </c:pt>
                <c:pt idx="1">
                  <c:v>Analytical Mechanics</c:v>
                </c:pt>
                <c:pt idx="2">
                  <c:v>Astronomy</c:v>
                </c:pt>
                <c:pt idx="3">
                  <c:v>Chronology</c:v>
                </c:pt>
                <c:pt idx="4">
                  <c:v>Constitution Properties of Matter</c:v>
                </c:pt>
                <c:pt idx="5">
                  <c:v>Electricity, Nuclear Physics</c:v>
                </c:pt>
                <c:pt idx="6">
                  <c:v>Experimental Mechanics</c:v>
                </c:pt>
                <c:pt idx="7">
                  <c:v>Heat</c:v>
                </c:pt>
                <c:pt idx="8">
                  <c:v>Optics, Light, Radiation</c:v>
                </c:pt>
                <c:pt idx="9">
                  <c:v>Physics, General</c:v>
                </c:pt>
                <c:pt idx="10">
                  <c:v>Science, General</c:v>
                </c:pt>
                <c:pt idx="11">
                  <c:v>Weights &amp; Measures</c:v>
                </c:pt>
                <c:pt idx="12">
                  <c:v>Total</c:v>
                </c:pt>
              </c:strCache>
            </c:strRef>
          </c:cat>
          <c:val>
            <c:numRef>
              <c:f>Sheet1!$B$132:$B$144</c:f>
              <c:numCache>
                <c:formatCode>0%</c:formatCode>
                <c:ptCount val="13"/>
                <c:pt idx="0">
                  <c:v>0.21428571428571427</c:v>
                </c:pt>
                <c:pt idx="1">
                  <c:v>0.4845360824742268</c:v>
                </c:pt>
                <c:pt idx="2">
                  <c:v>0.24398340248962655</c:v>
                </c:pt>
                <c:pt idx="3">
                  <c:v>8.0645161290322578E-2</c:v>
                </c:pt>
                <c:pt idx="4">
                  <c:v>0.36828644501278773</c:v>
                </c:pt>
                <c:pt idx="5">
                  <c:v>0.27163461538461536</c:v>
                </c:pt>
                <c:pt idx="6">
                  <c:v>0.35789473684210527</c:v>
                </c:pt>
                <c:pt idx="7">
                  <c:v>0.28888888888888886</c:v>
                </c:pt>
                <c:pt idx="8">
                  <c:v>0.17837837837837839</c:v>
                </c:pt>
                <c:pt idx="9">
                  <c:v>0.41426512968299711</c:v>
                </c:pt>
                <c:pt idx="10">
                  <c:v>0.28784159711994761</c:v>
                </c:pt>
                <c:pt idx="11">
                  <c:v>0.26666666666666666</c:v>
                </c:pt>
                <c:pt idx="12">
                  <c:v>0.29085295252798149</c:v>
                </c:pt>
              </c:numCache>
            </c:numRef>
          </c:val>
        </c:ser>
        <c:ser>
          <c:idx val="1"/>
          <c:order val="1"/>
          <c:tx>
            <c:strRef>
              <c:f>Sheet1!$D$131</c:f>
              <c:strCache>
                <c:ptCount val="1"/>
                <c:pt idx="0">
                  <c:v>CRL/LHL % of Top ARL Libraries Total</c:v>
                </c:pt>
              </c:strCache>
            </c:strRef>
          </c:tx>
          <c:cat>
            <c:strRef>
              <c:f>Sheet1!$A$132:$A$144</c:f>
              <c:strCache>
                <c:ptCount val="13"/>
                <c:pt idx="0">
                  <c:v>Acoustics, Sound</c:v>
                </c:pt>
                <c:pt idx="1">
                  <c:v>Analytical Mechanics</c:v>
                </c:pt>
                <c:pt idx="2">
                  <c:v>Astronomy</c:v>
                </c:pt>
                <c:pt idx="3">
                  <c:v>Chronology</c:v>
                </c:pt>
                <c:pt idx="4">
                  <c:v>Constitution Properties of Matter</c:v>
                </c:pt>
                <c:pt idx="5">
                  <c:v>Electricity, Nuclear Physics</c:v>
                </c:pt>
                <c:pt idx="6">
                  <c:v>Experimental Mechanics</c:v>
                </c:pt>
                <c:pt idx="7">
                  <c:v>Heat</c:v>
                </c:pt>
                <c:pt idx="8">
                  <c:v>Optics, Light, Radiation</c:v>
                </c:pt>
                <c:pt idx="9">
                  <c:v>Physics, General</c:v>
                </c:pt>
                <c:pt idx="10">
                  <c:v>Science, General</c:v>
                </c:pt>
                <c:pt idx="11">
                  <c:v>Weights &amp; Measures</c:v>
                </c:pt>
                <c:pt idx="12">
                  <c:v>Total</c:v>
                </c:pt>
              </c:strCache>
            </c:strRef>
          </c:cat>
          <c:val>
            <c:numRef>
              <c:f>Sheet1!$D$132:$D$144</c:f>
              <c:numCache>
                <c:formatCode>0%</c:formatCode>
                <c:ptCount val="13"/>
                <c:pt idx="0">
                  <c:v>0.22500000000000001</c:v>
                </c:pt>
                <c:pt idx="1">
                  <c:v>0.48958333333333331</c:v>
                </c:pt>
                <c:pt idx="2">
                  <c:v>0.18767954037663581</c:v>
                </c:pt>
                <c:pt idx="3">
                  <c:v>6.25E-2</c:v>
                </c:pt>
                <c:pt idx="4">
                  <c:v>0.36828644501278773</c:v>
                </c:pt>
                <c:pt idx="5">
                  <c:v>0.26238390092879255</c:v>
                </c:pt>
                <c:pt idx="6">
                  <c:v>0.37777777777777777</c:v>
                </c:pt>
                <c:pt idx="7">
                  <c:v>0.29378531073446329</c:v>
                </c:pt>
                <c:pt idx="8">
                  <c:v>0.17553191489361702</c:v>
                </c:pt>
                <c:pt idx="9">
                  <c:v>0.38642473118279569</c:v>
                </c:pt>
                <c:pt idx="10">
                  <c:v>0.24450931331665277</c:v>
                </c:pt>
                <c:pt idx="11">
                  <c:v>0.21757322175732219</c:v>
                </c:pt>
                <c:pt idx="12">
                  <c:v>0.25187165775401071</c:v>
                </c:pt>
              </c:numCache>
            </c:numRef>
          </c:val>
        </c:ser>
        <c:axId val="38777216"/>
        <c:axId val="38778752"/>
      </c:barChart>
      <c:catAx>
        <c:axId val="38777216"/>
        <c:scaling>
          <c:orientation val="minMax"/>
        </c:scaling>
        <c:axPos val="b"/>
        <c:tickLblPos val="nextTo"/>
        <c:txPr>
          <a:bodyPr/>
          <a:lstStyle/>
          <a:p>
            <a:pPr>
              <a:defRPr sz="1100" b="1"/>
            </a:pPr>
            <a:endParaRPr lang="en-US"/>
          </a:p>
        </c:txPr>
        <c:crossAx val="38778752"/>
        <c:crosses val="autoZero"/>
        <c:auto val="1"/>
        <c:lblAlgn val="ctr"/>
        <c:lblOffset val="100"/>
      </c:catAx>
      <c:valAx>
        <c:axId val="38778752"/>
        <c:scaling>
          <c:orientation val="minMax"/>
        </c:scaling>
        <c:axPos val="l"/>
        <c:majorGridlines/>
        <c:numFmt formatCode="0%" sourceLinked="0"/>
        <c:tickLblPos val="nextTo"/>
        <c:spPr>
          <a:ln w="12700">
            <a:solidFill>
              <a:schemeClr val="tx1"/>
            </a:solidFill>
          </a:ln>
        </c:spPr>
        <c:txPr>
          <a:bodyPr/>
          <a:lstStyle/>
          <a:p>
            <a:pPr>
              <a:defRPr b="1"/>
            </a:pPr>
            <a:endParaRPr lang="en-US"/>
          </a:p>
        </c:txPr>
        <c:crossAx val="38777216"/>
        <c:crosses val="autoZero"/>
        <c:crossBetween val="between"/>
      </c:valAx>
      <c:spPr>
        <a:gradFill>
          <a:gsLst>
            <a:gs pos="0">
              <a:srgbClr val="8488C4">
                <a:alpha val="0"/>
              </a:srgbClr>
            </a:gs>
            <a:gs pos="53000">
              <a:srgbClr val="D4DEFF"/>
            </a:gs>
            <a:gs pos="83000">
              <a:srgbClr val="D4DEFF"/>
            </a:gs>
            <a:gs pos="100000">
              <a:srgbClr val="96AB94"/>
            </a:gs>
          </a:gsLst>
          <a:lin ang="5400000" scaled="0"/>
        </a:gradFill>
      </c:spPr>
    </c:plotArea>
    <c:legend>
      <c:legendPos val="r"/>
      <c:layout>
        <c:manualLayout>
          <c:xMode val="edge"/>
          <c:yMode val="edge"/>
          <c:x val="0.88465547675547784"/>
          <c:y val="0.22607878745336019"/>
          <c:w val="9.775388035846598E-2"/>
          <c:h val="0.36590678759406992"/>
        </c:manualLayout>
      </c:layout>
      <c:overlay val="1"/>
      <c:txPr>
        <a:bodyPr/>
        <a:lstStyle/>
        <a:p>
          <a:pPr>
            <a:defRPr sz="1200" b="1"/>
          </a:pPr>
          <a:endParaRPr lang="en-US"/>
        </a:p>
      </c:txPr>
    </c:legend>
    <c:plotVisOnly val="1"/>
    <c:dispBlanksAs val="gap"/>
  </c:chart>
  <c:spPr>
    <a:gradFill>
      <a:gsLst>
        <a:gs pos="0">
          <a:srgbClr val="8488C4">
            <a:alpha val="64000"/>
          </a:srgbClr>
        </a:gs>
        <a:gs pos="53000">
          <a:srgbClr val="D4DEFF"/>
        </a:gs>
        <a:gs pos="83000">
          <a:srgbClr val="D4DEFF"/>
        </a:gs>
        <a:gs pos="100000">
          <a:srgbClr val="96AB94"/>
        </a:gs>
      </a:gsLst>
      <a:lin ang="5400000" scaled="0"/>
    </a:gradFill>
  </c:spPr>
</c:chartSpace>
</file>

<file path=xl/charts/chart16.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Comparison</a:t>
            </a:r>
            <a:r>
              <a:rPr lang="en-US" baseline="0"/>
              <a:t> of Combined CRL and LHL  Serial Holdings to Top 20 ARL Libraries and Top STE Sites Averages for 2013</a:t>
            </a:r>
          </a:p>
          <a:p>
            <a:pPr>
              <a:defRPr/>
            </a:pPr>
            <a:endParaRPr lang="en-US"/>
          </a:p>
        </c:rich>
      </c:tx>
      <c:overlay val="1"/>
    </c:title>
    <c:plotArea>
      <c:layout>
        <c:manualLayout>
          <c:layoutTarget val="inner"/>
          <c:xMode val="edge"/>
          <c:yMode val="edge"/>
          <c:x val="7.6173370329086998E-2"/>
          <c:y val="0.10400103653878814"/>
          <c:w val="0.8128477946539453"/>
          <c:h val="0.66924703065541225"/>
        </c:manualLayout>
      </c:layout>
      <c:barChart>
        <c:barDir val="col"/>
        <c:grouping val="clustered"/>
        <c:ser>
          <c:idx val="0"/>
          <c:order val="0"/>
          <c:tx>
            <c:strRef>
              <c:f>Sheet1!$C$131</c:f>
              <c:strCache>
                <c:ptCount val="1"/>
                <c:pt idx="0">
                  <c:v>CRL/LHL % of STE Group Avg</c:v>
                </c:pt>
              </c:strCache>
            </c:strRef>
          </c:tx>
          <c:cat>
            <c:strRef>
              <c:f>Sheet1!$A$132:$A$144</c:f>
              <c:strCache>
                <c:ptCount val="13"/>
                <c:pt idx="0">
                  <c:v>Acoustics, Sound</c:v>
                </c:pt>
                <c:pt idx="1">
                  <c:v>Analytical Mechanics</c:v>
                </c:pt>
                <c:pt idx="2">
                  <c:v>Astronomy</c:v>
                </c:pt>
                <c:pt idx="3">
                  <c:v>Chronology</c:v>
                </c:pt>
                <c:pt idx="4">
                  <c:v>Constitution Properties of Matter</c:v>
                </c:pt>
                <c:pt idx="5">
                  <c:v>Electricity, Nuclear Physics</c:v>
                </c:pt>
                <c:pt idx="6">
                  <c:v>Experimental Mechanics</c:v>
                </c:pt>
                <c:pt idx="7">
                  <c:v>Heat</c:v>
                </c:pt>
                <c:pt idx="8">
                  <c:v>Optics, Light, Radiation</c:v>
                </c:pt>
                <c:pt idx="9">
                  <c:v>Physics, General</c:v>
                </c:pt>
                <c:pt idx="10">
                  <c:v>Science, General</c:v>
                </c:pt>
                <c:pt idx="11">
                  <c:v>Weights &amp; Measures</c:v>
                </c:pt>
                <c:pt idx="12">
                  <c:v>Total</c:v>
                </c:pt>
              </c:strCache>
            </c:strRef>
          </c:cat>
          <c:val>
            <c:numRef>
              <c:f>Sheet1!$C$132:$C$144</c:f>
              <c:numCache>
                <c:formatCode>0%</c:formatCode>
                <c:ptCount val="13"/>
                <c:pt idx="0">
                  <c:v>0.9</c:v>
                </c:pt>
                <c:pt idx="1">
                  <c:v>2.0350515463917525</c:v>
                </c:pt>
                <c:pt idx="2">
                  <c:v>1.0247302904564317</c:v>
                </c:pt>
                <c:pt idx="3">
                  <c:v>0.33870967741935487</c:v>
                </c:pt>
                <c:pt idx="4">
                  <c:v>1.5468030690537085</c:v>
                </c:pt>
                <c:pt idx="5">
                  <c:v>1.1408653846153847</c:v>
                </c:pt>
                <c:pt idx="6">
                  <c:v>1.5031578947368422</c:v>
                </c:pt>
                <c:pt idx="7">
                  <c:v>1.2133333333333334</c:v>
                </c:pt>
                <c:pt idx="8">
                  <c:v>0.7491891891891892</c:v>
                </c:pt>
                <c:pt idx="9">
                  <c:v>1.7399135446685878</c:v>
                </c:pt>
                <c:pt idx="10">
                  <c:v>1.20893470790378</c:v>
                </c:pt>
                <c:pt idx="11">
                  <c:v>1.1200000000000001</c:v>
                </c:pt>
                <c:pt idx="12">
                  <c:v>1.2215824006175224</c:v>
                </c:pt>
              </c:numCache>
            </c:numRef>
          </c:val>
        </c:ser>
        <c:ser>
          <c:idx val="1"/>
          <c:order val="1"/>
          <c:tx>
            <c:strRef>
              <c:f>Sheet1!$E$131</c:f>
              <c:strCache>
                <c:ptCount val="1"/>
                <c:pt idx="0">
                  <c:v>CRL/LHL % of Top ARL Libraries Avg</c:v>
                </c:pt>
              </c:strCache>
            </c:strRef>
          </c:tx>
          <c:cat>
            <c:strRef>
              <c:f>Sheet1!$A$132:$A$144</c:f>
              <c:strCache>
                <c:ptCount val="13"/>
                <c:pt idx="0">
                  <c:v>Acoustics, Sound</c:v>
                </c:pt>
                <c:pt idx="1">
                  <c:v>Analytical Mechanics</c:v>
                </c:pt>
                <c:pt idx="2">
                  <c:v>Astronomy</c:v>
                </c:pt>
                <c:pt idx="3">
                  <c:v>Chronology</c:v>
                </c:pt>
                <c:pt idx="4">
                  <c:v>Constitution Properties of Matter</c:v>
                </c:pt>
                <c:pt idx="5">
                  <c:v>Electricity, Nuclear Physics</c:v>
                </c:pt>
                <c:pt idx="6">
                  <c:v>Experimental Mechanics</c:v>
                </c:pt>
                <c:pt idx="7">
                  <c:v>Heat</c:v>
                </c:pt>
                <c:pt idx="8">
                  <c:v>Optics, Light, Radiation</c:v>
                </c:pt>
                <c:pt idx="9">
                  <c:v>Physics, General</c:v>
                </c:pt>
                <c:pt idx="10">
                  <c:v>Science, General</c:v>
                </c:pt>
                <c:pt idx="11">
                  <c:v>Weights &amp; Measures</c:v>
                </c:pt>
                <c:pt idx="12">
                  <c:v>Total</c:v>
                </c:pt>
              </c:strCache>
            </c:strRef>
          </c:cat>
          <c:val>
            <c:numRef>
              <c:f>Sheet1!$E$132:$E$144</c:f>
              <c:numCache>
                <c:formatCode>0%</c:formatCode>
                <c:ptCount val="13"/>
                <c:pt idx="0">
                  <c:v>1.3275000000000001</c:v>
                </c:pt>
                <c:pt idx="1">
                  <c:v>2.8885416666666668</c:v>
                </c:pt>
                <c:pt idx="2">
                  <c:v>1.1073092882221514</c:v>
                </c:pt>
                <c:pt idx="3">
                  <c:v>0.36875000000000002</c:v>
                </c:pt>
                <c:pt idx="4">
                  <c:v>2.1728900255754477</c:v>
                </c:pt>
                <c:pt idx="5">
                  <c:v>1.5480650154798763</c:v>
                </c:pt>
                <c:pt idx="6">
                  <c:v>2.2288888888888891</c:v>
                </c:pt>
                <c:pt idx="7">
                  <c:v>1.7333333333333336</c:v>
                </c:pt>
                <c:pt idx="8">
                  <c:v>1.0356382978723404</c:v>
                </c:pt>
                <c:pt idx="9">
                  <c:v>2.279905913978495</c:v>
                </c:pt>
                <c:pt idx="10">
                  <c:v>1.4426049485682513</c:v>
                </c:pt>
                <c:pt idx="11">
                  <c:v>1.283682008368201</c:v>
                </c:pt>
                <c:pt idx="12">
                  <c:v>1.4860427807486631</c:v>
                </c:pt>
              </c:numCache>
            </c:numRef>
          </c:val>
        </c:ser>
        <c:axId val="38845824"/>
        <c:axId val="38855808"/>
      </c:barChart>
      <c:catAx>
        <c:axId val="38845824"/>
        <c:scaling>
          <c:orientation val="minMax"/>
        </c:scaling>
        <c:axPos val="b"/>
        <c:tickLblPos val="nextTo"/>
        <c:txPr>
          <a:bodyPr/>
          <a:lstStyle/>
          <a:p>
            <a:pPr>
              <a:defRPr sz="1100" b="1"/>
            </a:pPr>
            <a:endParaRPr lang="en-US"/>
          </a:p>
        </c:txPr>
        <c:crossAx val="38855808"/>
        <c:crosses val="autoZero"/>
        <c:auto val="1"/>
        <c:lblAlgn val="ctr"/>
        <c:lblOffset val="100"/>
      </c:catAx>
      <c:valAx>
        <c:axId val="38855808"/>
        <c:scaling>
          <c:orientation val="minMax"/>
        </c:scaling>
        <c:axPos val="l"/>
        <c:majorGridlines/>
        <c:numFmt formatCode="0%" sourceLinked="0"/>
        <c:tickLblPos val="nextTo"/>
        <c:spPr>
          <a:ln w="12700">
            <a:solidFill>
              <a:schemeClr val="tx1"/>
            </a:solidFill>
          </a:ln>
        </c:spPr>
        <c:txPr>
          <a:bodyPr/>
          <a:lstStyle/>
          <a:p>
            <a:pPr>
              <a:defRPr b="1"/>
            </a:pPr>
            <a:endParaRPr lang="en-US"/>
          </a:p>
        </c:txPr>
        <c:crossAx val="38845824"/>
        <c:crosses val="autoZero"/>
        <c:crossBetween val="between"/>
      </c:valAx>
      <c:spPr>
        <a:gradFill>
          <a:gsLst>
            <a:gs pos="0">
              <a:srgbClr val="FFEFD1"/>
            </a:gs>
            <a:gs pos="64999">
              <a:srgbClr val="F0EBD5"/>
            </a:gs>
            <a:gs pos="100000">
              <a:srgbClr val="D1C39F"/>
            </a:gs>
          </a:gsLst>
          <a:lin ang="5400000" scaled="0"/>
        </a:gradFill>
      </c:spPr>
    </c:plotArea>
    <c:legend>
      <c:legendPos val="r"/>
      <c:layout>
        <c:manualLayout>
          <c:xMode val="edge"/>
          <c:yMode val="edge"/>
          <c:x val="0.90485551376046502"/>
          <c:y val="0.2281002927680886"/>
          <c:w val="8.9280938610849431E-2"/>
          <c:h val="0.40229388325918231"/>
        </c:manualLayout>
      </c:layout>
      <c:txPr>
        <a:bodyPr/>
        <a:lstStyle/>
        <a:p>
          <a:pPr>
            <a:defRPr sz="1200" b="1"/>
          </a:pPr>
          <a:endParaRPr lang="en-US"/>
        </a:p>
      </c:txPr>
    </c:legend>
    <c:plotVisOnly val="1"/>
    <c:dispBlanksAs val="gap"/>
  </c:chart>
  <c:spPr>
    <a:gradFill>
      <a:gsLst>
        <a:gs pos="0">
          <a:srgbClr val="FFEFD1"/>
        </a:gs>
        <a:gs pos="64999">
          <a:srgbClr val="F0EBD5"/>
        </a:gs>
        <a:gs pos="100000">
          <a:srgbClr val="D1C39F"/>
        </a:gs>
      </a:gsLst>
      <a:lin ang="5400000" scaled="0"/>
    </a:gradFill>
  </c:spPr>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LHL</a:t>
            </a:r>
            <a:r>
              <a:rPr lang="en-US" sz="1400" baseline="0"/>
              <a:t> + CRL Holdings Compared to Top STE Libraries and Top 20 ARL Libraries</a:t>
            </a:r>
            <a:endParaRPr lang="en-US" sz="1400"/>
          </a:p>
        </c:rich>
      </c:tx>
      <c:layout>
        <c:manualLayout>
          <c:xMode val="edge"/>
          <c:yMode val="edge"/>
          <c:x val="0.16544444444444456"/>
          <c:y val="0"/>
        </c:manualLayout>
      </c:layout>
      <c:overlay val="1"/>
    </c:title>
    <c:plotArea>
      <c:layout>
        <c:manualLayout>
          <c:layoutTarget val="inner"/>
          <c:xMode val="edge"/>
          <c:yMode val="edge"/>
          <c:x val="8.5737734471200408E-2"/>
          <c:y val="5.4896356749235278E-2"/>
          <c:w val="0.85357090490483878"/>
          <c:h val="0.65589262772728463"/>
        </c:manualLayout>
      </c:layout>
      <c:barChart>
        <c:barDir val="col"/>
        <c:grouping val="clustered"/>
        <c:ser>
          <c:idx val="0"/>
          <c:order val="0"/>
          <c:tx>
            <c:strRef>
              <c:f>Sheet2!$B$26</c:f>
              <c:strCache>
                <c:ptCount val="1"/>
                <c:pt idx="0">
                  <c:v>CRL+LHL Compared to Totals Titles in TOP STE Libraries</c:v>
                </c:pt>
              </c:strCache>
            </c:strRef>
          </c:tx>
          <c:cat>
            <c:strRef>
              <c:f>Sheet2!$A$27:$A$47</c:f>
              <c:strCache>
                <c:ptCount val="21"/>
                <c:pt idx="0">
                  <c:v>Bridge Eng.</c:v>
                </c:pt>
                <c:pt idx="1">
                  <c:v>Building Construction</c:v>
                </c:pt>
                <c:pt idx="2">
                  <c:v>Chemical Tech</c:v>
                </c:pt>
                <c:pt idx="3">
                  <c:v>Domestic Eng.</c:v>
                </c:pt>
                <c:pt idx="4">
                  <c:v>Electrical Eng.</c:v>
                </c:pt>
                <c:pt idx="5">
                  <c:v>Environmental Tech</c:v>
                </c:pt>
                <c:pt idx="6">
                  <c:v>General Eng.</c:v>
                </c:pt>
                <c:pt idx="7">
                  <c:v>General Technology</c:v>
                </c:pt>
                <c:pt idx="8">
                  <c:v>Handicrafts</c:v>
                </c:pt>
                <c:pt idx="9">
                  <c:v>Highway Eng.</c:v>
                </c:pt>
                <c:pt idx="10">
                  <c:v>Hydraulic Eng.</c:v>
                </c:pt>
                <c:pt idx="11">
                  <c:v>Manufactures</c:v>
                </c:pt>
                <c:pt idx="12">
                  <c:v>Mechanical Eng</c:v>
                </c:pt>
                <c:pt idx="13">
                  <c:v>Military Eng</c:v>
                </c:pt>
                <c:pt idx="14">
                  <c:v>Mining Eng.</c:v>
                </c:pt>
                <c:pt idx="15">
                  <c:v>Motor Vehicles</c:v>
                </c:pt>
                <c:pt idx="16">
                  <c:v>Naval Architecture</c:v>
                </c:pt>
                <c:pt idx="17">
                  <c:v>Navigation Marine</c:v>
                </c:pt>
                <c:pt idx="18">
                  <c:v>Printing</c:v>
                </c:pt>
                <c:pt idx="19">
                  <c:v>Railroad Eng.</c:v>
                </c:pt>
                <c:pt idx="20">
                  <c:v>Total</c:v>
                </c:pt>
              </c:strCache>
            </c:strRef>
          </c:cat>
          <c:val>
            <c:numRef>
              <c:f>Sheet2!$B$27:$B$47</c:f>
              <c:numCache>
                <c:formatCode>0%</c:formatCode>
                <c:ptCount val="21"/>
                <c:pt idx="0">
                  <c:v>0.23478260869565218</c:v>
                </c:pt>
                <c:pt idx="1">
                  <c:v>0.2765335929892892</c:v>
                </c:pt>
                <c:pt idx="2">
                  <c:v>0.44142259414225943</c:v>
                </c:pt>
                <c:pt idx="3">
                  <c:v>0.10147904683648315</c:v>
                </c:pt>
                <c:pt idx="4">
                  <c:v>0.27004838000293213</c:v>
                </c:pt>
                <c:pt idx="5">
                  <c:v>0.17986655062373078</c:v>
                </c:pt>
                <c:pt idx="6">
                  <c:v>0.37681363572334131</c:v>
                </c:pt>
                <c:pt idx="7">
                  <c:v>0.24179037336932074</c:v>
                </c:pt>
                <c:pt idx="8">
                  <c:v>0.17324561403508773</c:v>
                </c:pt>
                <c:pt idx="9">
                  <c:v>0.20502512562814071</c:v>
                </c:pt>
                <c:pt idx="10">
                  <c:v>0.2686108979278588</c:v>
                </c:pt>
                <c:pt idx="11">
                  <c:v>0.40746797492504772</c:v>
                </c:pt>
                <c:pt idx="12">
                  <c:v>0.39475476839237056</c:v>
                </c:pt>
                <c:pt idx="13">
                  <c:v>0.18435754189944134</c:v>
                </c:pt>
                <c:pt idx="14">
                  <c:v>0.43239849309334449</c:v>
                </c:pt>
                <c:pt idx="15">
                  <c:v>0.26716338477913781</c:v>
                </c:pt>
                <c:pt idx="16">
                  <c:v>0.31561996779388085</c:v>
                </c:pt>
                <c:pt idx="17">
                  <c:v>0.10569105691056911</c:v>
                </c:pt>
                <c:pt idx="18">
                  <c:v>0.1289940828402367</c:v>
                </c:pt>
                <c:pt idx="19">
                  <c:v>0.38761776581426649</c:v>
                </c:pt>
                <c:pt idx="20">
                  <c:v>0.31000077495350281</c:v>
                </c:pt>
              </c:numCache>
            </c:numRef>
          </c:val>
        </c:ser>
        <c:ser>
          <c:idx val="1"/>
          <c:order val="1"/>
          <c:tx>
            <c:strRef>
              <c:f>Sheet2!$C$26</c:f>
              <c:strCache>
                <c:ptCount val="1"/>
                <c:pt idx="0">
                  <c:v>CRL+LHL Compared to Total Titles in TOP 20 ARL Libraries</c:v>
                </c:pt>
              </c:strCache>
            </c:strRef>
          </c:tx>
          <c:cat>
            <c:strRef>
              <c:f>Sheet2!$A$27:$A$47</c:f>
              <c:strCache>
                <c:ptCount val="21"/>
                <c:pt idx="0">
                  <c:v>Bridge Eng.</c:v>
                </c:pt>
                <c:pt idx="1">
                  <c:v>Building Construction</c:v>
                </c:pt>
                <c:pt idx="2">
                  <c:v>Chemical Tech</c:v>
                </c:pt>
                <c:pt idx="3">
                  <c:v>Domestic Eng.</c:v>
                </c:pt>
                <c:pt idx="4">
                  <c:v>Electrical Eng.</c:v>
                </c:pt>
                <c:pt idx="5">
                  <c:v>Environmental Tech</c:v>
                </c:pt>
                <c:pt idx="6">
                  <c:v>General Eng.</c:v>
                </c:pt>
                <c:pt idx="7">
                  <c:v>General Technology</c:v>
                </c:pt>
                <c:pt idx="8">
                  <c:v>Handicrafts</c:v>
                </c:pt>
                <c:pt idx="9">
                  <c:v>Highway Eng.</c:v>
                </c:pt>
                <c:pt idx="10">
                  <c:v>Hydraulic Eng.</c:v>
                </c:pt>
                <c:pt idx="11">
                  <c:v>Manufactures</c:v>
                </c:pt>
                <c:pt idx="12">
                  <c:v>Mechanical Eng</c:v>
                </c:pt>
                <c:pt idx="13">
                  <c:v>Military Eng</c:v>
                </c:pt>
                <c:pt idx="14">
                  <c:v>Mining Eng.</c:v>
                </c:pt>
                <c:pt idx="15">
                  <c:v>Motor Vehicles</c:v>
                </c:pt>
                <c:pt idx="16">
                  <c:v>Naval Architecture</c:v>
                </c:pt>
                <c:pt idx="17">
                  <c:v>Navigation Marine</c:v>
                </c:pt>
                <c:pt idx="18">
                  <c:v>Printing</c:v>
                </c:pt>
                <c:pt idx="19">
                  <c:v>Railroad Eng.</c:v>
                </c:pt>
                <c:pt idx="20">
                  <c:v>Total</c:v>
                </c:pt>
              </c:strCache>
            </c:strRef>
          </c:cat>
          <c:val>
            <c:numRef>
              <c:f>Sheet2!$C$27:$C$47</c:f>
              <c:numCache>
                <c:formatCode>0%</c:formatCode>
                <c:ptCount val="21"/>
                <c:pt idx="0">
                  <c:v>0.26470588235294118</c:v>
                </c:pt>
                <c:pt idx="1">
                  <c:v>0.26792452830188679</c:v>
                </c:pt>
                <c:pt idx="2">
                  <c:v>0.45128326996197721</c:v>
                </c:pt>
                <c:pt idx="3">
                  <c:v>8.4473324213406295E-2</c:v>
                </c:pt>
                <c:pt idx="4">
                  <c:v>0.27104178928781636</c:v>
                </c:pt>
                <c:pt idx="5">
                  <c:v>0.14875239923224567</c:v>
                </c:pt>
                <c:pt idx="6">
                  <c:v>0.37564948743154053</c:v>
                </c:pt>
                <c:pt idx="7">
                  <c:v>0.2455459113750571</c:v>
                </c:pt>
                <c:pt idx="8">
                  <c:v>0.12421383647798742</c:v>
                </c:pt>
                <c:pt idx="9">
                  <c:v>0.19710144927536233</c:v>
                </c:pt>
                <c:pt idx="10">
                  <c:v>0.25089605734767023</c:v>
                </c:pt>
                <c:pt idx="11">
                  <c:v>0.40069686411149824</c:v>
                </c:pt>
                <c:pt idx="12">
                  <c:v>0.41977544367982617</c:v>
                </c:pt>
                <c:pt idx="13">
                  <c:v>0.16500000000000001</c:v>
                </c:pt>
                <c:pt idx="14">
                  <c:v>0.38841887572852041</c:v>
                </c:pt>
                <c:pt idx="15">
                  <c:v>0.26282722513089007</c:v>
                </c:pt>
                <c:pt idx="16">
                  <c:v>0.42424242424242425</c:v>
                </c:pt>
                <c:pt idx="17">
                  <c:v>0.10204081632653061</c:v>
                </c:pt>
                <c:pt idx="18">
                  <c:v>8.5023400936037441E-2</c:v>
                </c:pt>
                <c:pt idx="19">
                  <c:v>0.37597911227154046</c:v>
                </c:pt>
                <c:pt idx="20">
                  <c:v>0.29707951950390821</c:v>
                </c:pt>
              </c:numCache>
            </c:numRef>
          </c:val>
        </c:ser>
        <c:ser>
          <c:idx val="2"/>
          <c:order val="2"/>
          <c:tx>
            <c:strRef>
              <c:f>Sheet2!$D$26</c:f>
              <c:strCache>
                <c:ptCount val="1"/>
                <c:pt idx="0">
                  <c:v>CRL+LHL Compared to AVG # of Titles in TOP STE Libraries</c:v>
                </c:pt>
              </c:strCache>
            </c:strRef>
          </c:tx>
          <c:cat>
            <c:strRef>
              <c:f>Sheet2!$A$27:$A$47</c:f>
              <c:strCache>
                <c:ptCount val="21"/>
                <c:pt idx="0">
                  <c:v>Bridge Eng.</c:v>
                </c:pt>
                <c:pt idx="1">
                  <c:v>Building Construction</c:v>
                </c:pt>
                <c:pt idx="2">
                  <c:v>Chemical Tech</c:v>
                </c:pt>
                <c:pt idx="3">
                  <c:v>Domestic Eng.</c:v>
                </c:pt>
                <c:pt idx="4">
                  <c:v>Electrical Eng.</c:v>
                </c:pt>
                <c:pt idx="5">
                  <c:v>Environmental Tech</c:v>
                </c:pt>
                <c:pt idx="6">
                  <c:v>General Eng.</c:v>
                </c:pt>
                <c:pt idx="7">
                  <c:v>General Technology</c:v>
                </c:pt>
                <c:pt idx="8">
                  <c:v>Handicrafts</c:v>
                </c:pt>
                <c:pt idx="9">
                  <c:v>Highway Eng.</c:v>
                </c:pt>
                <c:pt idx="10">
                  <c:v>Hydraulic Eng.</c:v>
                </c:pt>
                <c:pt idx="11">
                  <c:v>Manufactures</c:v>
                </c:pt>
                <c:pt idx="12">
                  <c:v>Mechanical Eng</c:v>
                </c:pt>
                <c:pt idx="13">
                  <c:v>Military Eng</c:v>
                </c:pt>
                <c:pt idx="14">
                  <c:v>Mining Eng.</c:v>
                </c:pt>
                <c:pt idx="15">
                  <c:v>Motor Vehicles</c:v>
                </c:pt>
                <c:pt idx="16">
                  <c:v>Naval Architecture</c:v>
                </c:pt>
                <c:pt idx="17">
                  <c:v>Navigation Marine</c:v>
                </c:pt>
                <c:pt idx="18">
                  <c:v>Printing</c:v>
                </c:pt>
                <c:pt idx="19">
                  <c:v>Railroad Eng.</c:v>
                </c:pt>
                <c:pt idx="20">
                  <c:v>Total</c:v>
                </c:pt>
              </c:strCache>
            </c:strRef>
          </c:cat>
          <c:val>
            <c:numRef>
              <c:f>Sheet2!$D$27:$D$47</c:f>
              <c:numCache>
                <c:formatCode>0%</c:formatCode>
                <c:ptCount val="21"/>
                <c:pt idx="0">
                  <c:v>0.93913043478260871</c:v>
                </c:pt>
                <c:pt idx="1">
                  <c:v>1.1061343719571568</c:v>
                </c:pt>
                <c:pt idx="2">
                  <c:v>1.7656903765690377</c:v>
                </c:pt>
                <c:pt idx="3">
                  <c:v>0.4059161873459326</c:v>
                </c:pt>
                <c:pt idx="4">
                  <c:v>1.0801935200117285</c:v>
                </c:pt>
                <c:pt idx="5">
                  <c:v>0.7194662024949231</c:v>
                </c:pt>
                <c:pt idx="6">
                  <c:v>1.5072545428933652</c:v>
                </c:pt>
                <c:pt idx="7">
                  <c:v>0.96716149347728297</c:v>
                </c:pt>
                <c:pt idx="8">
                  <c:v>0.69298245614035092</c:v>
                </c:pt>
                <c:pt idx="9">
                  <c:v>0.82010050251256283</c:v>
                </c:pt>
                <c:pt idx="10">
                  <c:v>1.0744435917114352</c:v>
                </c:pt>
                <c:pt idx="11">
                  <c:v>1.6298718997001909</c:v>
                </c:pt>
                <c:pt idx="12">
                  <c:v>1.5790190735694822</c:v>
                </c:pt>
                <c:pt idx="13">
                  <c:v>0.73743016759776536</c:v>
                </c:pt>
                <c:pt idx="14">
                  <c:v>1.729593972373378</c:v>
                </c:pt>
                <c:pt idx="15">
                  <c:v>1.0686535391165513</c:v>
                </c:pt>
                <c:pt idx="16">
                  <c:v>1.2624798711755234</c:v>
                </c:pt>
                <c:pt idx="17">
                  <c:v>0.42276422764227645</c:v>
                </c:pt>
                <c:pt idx="18">
                  <c:v>0.51597633136094678</c:v>
                </c:pt>
                <c:pt idx="19">
                  <c:v>1.550471063257066</c:v>
                </c:pt>
                <c:pt idx="20">
                  <c:v>1.2400030998140112</c:v>
                </c:pt>
              </c:numCache>
            </c:numRef>
          </c:val>
        </c:ser>
        <c:axId val="39017856"/>
        <c:axId val="39023744"/>
      </c:barChart>
      <c:catAx>
        <c:axId val="39017856"/>
        <c:scaling>
          <c:orientation val="minMax"/>
        </c:scaling>
        <c:axPos val="b"/>
        <c:tickLblPos val="nextTo"/>
        <c:crossAx val="39023744"/>
        <c:crosses val="autoZero"/>
        <c:auto val="1"/>
        <c:lblAlgn val="ctr"/>
        <c:lblOffset val="100"/>
      </c:catAx>
      <c:valAx>
        <c:axId val="39023744"/>
        <c:scaling>
          <c:orientation val="minMax"/>
        </c:scaling>
        <c:axPos val="l"/>
        <c:majorGridlines/>
        <c:numFmt formatCode="0%" sourceLinked="1"/>
        <c:tickLblPos val="nextTo"/>
        <c:crossAx val="39017856"/>
        <c:crosses val="autoZero"/>
        <c:crossBetween val="between"/>
      </c:valAx>
    </c:plotArea>
    <c:legend>
      <c:legendPos val="b"/>
      <c:layout>
        <c:manualLayout>
          <c:xMode val="edge"/>
          <c:yMode val="edge"/>
          <c:x val="7.9456423583031427E-2"/>
          <c:y val="0.88052049831799173"/>
          <c:w val="0.85023194041661077"/>
          <c:h val="6.4826230522026324E-2"/>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LHL</a:t>
            </a:r>
            <a:r>
              <a:rPr lang="en-US" sz="1400" baseline="0"/>
              <a:t> + CRL Holdings Compared to Top STE Libraries and Top 20 ARL Libraries</a:t>
            </a:r>
            <a:endParaRPr lang="en-US" sz="1400"/>
          </a:p>
        </c:rich>
      </c:tx>
      <c:layout>
        <c:manualLayout>
          <c:xMode val="edge"/>
          <c:yMode val="edge"/>
          <c:x val="0.16544444444444456"/>
          <c:y val="0"/>
        </c:manualLayout>
      </c:layout>
      <c:overlay val="1"/>
    </c:title>
    <c:plotArea>
      <c:layout>
        <c:manualLayout>
          <c:layoutTarget val="inner"/>
          <c:xMode val="edge"/>
          <c:yMode val="edge"/>
          <c:x val="8.5737734471200408E-2"/>
          <c:y val="5.4896356749235278E-2"/>
          <c:w val="0.85357090490483878"/>
          <c:h val="0.65589262772728463"/>
        </c:manualLayout>
      </c:layout>
      <c:barChart>
        <c:barDir val="col"/>
        <c:grouping val="clustered"/>
        <c:ser>
          <c:idx val="0"/>
          <c:order val="0"/>
          <c:tx>
            <c:strRef>
              <c:f>Sheet3!$B$26</c:f>
              <c:strCache>
                <c:ptCount val="1"/>
                <c:pt idx="0">
                  <c:v>CRL+LHL Compared to Totals Titles in TOP STE Libraries</c:v>
                </c:pt>
              </c:strCache>
            </c:strRef>
          </c:tx>
          <c:cat>
            <c:strRef>
              <c:f>Sheet3!$A$27:$A$47</c:f>
              <c:strCache>
                <c:ptCount val="21"/>
                <c:pt idx="0">
                  <c:v>Bridge Eng.</c:v>
                </c:pt>
                <c:pt idx="1">
                  <c:v>Building Construction</c:v>
                </c:pt>
                <c:pt idx="2">
                  <c:v>Chemical Tech</c:v>
                </c:pt>
                <c:pt idx="3">
                  <c:v>Domestic Eng.</c:v>
                </c:pt>
                <c:pt idx="4">
                  <c:v>Electrical Eng.</c:v>
                </c:pt>
                <c:pt idx="5">
                  <c:v>Environmental Tech</c:v>
                </c:pt>
                <c:pt idx="6">
                  <c:v>General Eng.</c:v>
                </c:pt>
                <c:pt idx="7">
                  <c:v>General Technology</c:v>
                </c:pt>
                <c:pt idx="8">
                  <c:v>Handicrafts</c:v>
                </c:pt>
                <c:pt idx="9">
                  <c:v>Highway Eng.</c:v>
                </c:pt>
                <c:pt idx="10">
                  <c:v>Hydraulic Eng.</c:v>
                </c:pt>
                <c:pt idx="11">
                  <c:v>Manufactures</c:v>
                </c:pt>
                <c:pt idx="12">
                  <c:v>Mechanical Eng</c:v>
                </c:pt>
                <c:pt idx="13">
                  <c:v>Military Eng</c:v>
                </c:pt>
                <c:pt idx="14">
                  <c:v>Mining Eng.</c:v>
                </c:pt>
                <c:pt idx="15">
                  <c:v>Motor Vehicles</c:v>
                </c:pt>
                <c:pt idx="16">
                  <c:v>Naval Architecture</c:v>
                </c:pt>
                <c:pt idx="17">
                  <c:v>Navigation Marine</c:v>
                </c:pt>
                <c:pt idx="18">
                  <c:v>Printing</c:v>
                </c:pt>
                <c:pt idx="19">
                  <c:v>Railroad Eng.</c:v>
                </c:pt>
                <c:pt idx="20">
                  <c:v>Total</c:v>
                </c:pt>
              </c:strCache>
            </c:strRef>
          </c:cat>
          <c:val>
            <c:numRef>
              <c:f>Sheet3!$B$27:$B$47</c:f>
              <c:numCache>
                <c:formatCode>0%</c:formatCode>
                <c:ptCount val="21"/>
                <c:pt idx="0">
                  <c:v>0.23478260869565218</c:v>
                </c:pt>
                <c:pt idx="1">
                  <c:v>0.2765335929892892</c:v>
                </c:pt>
                <c:pt idx="2">
                  <c:v>0.44142259414225943</c:v>
                </c:pt>
                <c:pt idx="3">
                  <c:v>0.10147904683648315</c:v>
                </c:pt>
                <c:pt idx="4">
                  <c:v>0.27004838000293213</c:v>
                </c:pt>
                <c:pt idx="5">
                  <c:v>0.17986655062373078</c:v>
                </c:pt>
                <c:pt idx="6">
                  <c:v>0.37681363572334131</c:v>
                </c:pt>
                <c:pt idx="7">
                  <c:v>0.24179037336932074</c:v>
                </c:pt>
                <c:pt idx="8">
                  <c:v>0.17324561403508773</c:v>
                </c:pt>
                <c:pt idx="9">
                  <c:v>0.20502512562814071</c:v>
                </c:pt>
                <c:pt idx="10">
                  <c:v>0.2686108979278588</c:v>
                </c:pt>
                <c:pt idx="11">
                  <c:v>0.40746797492504772</c:v>
                </c:pt>
                <c:pt idx="12">
                  <c:v>0.39475476839237056</c:v>
                </c:pt>
                <c:pt idx="13">
                  <c:v>0.18435754189944134</c:v>
                </c:pt>
                <c:pt idx="14">
                  <c:v>0.43239849309334449</c:v>
                </c:pt>
                <c:pt idx="15">
                  <c:v>0.26716338477913781</c:v>
                </c:pt>
                <c:pt idx="16">
                  <c:v>0.31561996779388085</c:v>
                </c:pt>
                <c:pt idx="17">
                  <c:v>0.10569105691056911</c:v>
                </c:pt>
                <c:pt idx="18">
                  <c:v>0.1289940828402367</c:v>
                </c:pt>
                <c:pt idx="19">
                  <c:v>0.38761776581426649</c:v>
                </c:pt>
                <c:pt idx="20">
                  <c:v>0.31000077495350281</c:v>
                </c:pt>
              </c:numCache>
            </c:numRef>
          </c:val>
        </c:ser>
        <c:ser>
          <c:idx val="1"/>
          <c:order val="1"/>
          <c:tx>
            <c:strRef>
              <c:f>Sheet3!$C$26</c:f>
              <c:strCache>
                <c:ptCount val="1"/>
                <c:pt idx="0">
                  <c:v>CRL+LHL Compared to Total Titles in TOP 20 ARL Libraries</c:v>
                </c:pt>
              </c:strCache>
            </c:strRef>
          </c:tx>
          <c:cat>
            <c:strRef>
              <c:f>Sheet3!$A$27:$A$47</c:f>
              <c:strCache>
                <c:ptCount val="21"/>
                <c:pt idx="0">
                  <c:v>Bridge Eng.</c:v>
                </c:pt>
                <c:pt idx="1">
                  <c:v>Building Construction</c:v>
                </c:pt>
                <c:pt idx="2">
                  <c:v>Chemical Tech</c:v>
                </c:pt>
                <c:pt idx="3">
                  <c:v>Domestic Eng.</c:v>
                </c:pt>
                <c:pt idx="4">
                  <c:v>Electrical Eng.</c:v>
                </c:pt>
                <c:pt idx="5">
                  <c:v>Environmental Tech</c:v>
                </c:pt>
                <c:pt idx="6">
                  <c:v>General Eng.</c:v>
                </c:pt>
                <c:pt idx="7">
                  <c:v>General Technology</c:v>
                </c:pt>
                <c:pt idx="8">
                  <c:v>Handicrafts</c:v>
                </c:pt>
                <c:pt idx="9">
                  <c:v>Highway Eng.</c:v>
                </c:pt>
                <c:pt idx="10">
                  <c:v>Hydraulic Eng.</c:v>
                </c:pt>
                <c:pt idx="11">
                  <c:v>Manufactures</c:v>
                </c:pt>
                <c:pt idx="12">
                  <c:v>Mechanical Eng</c:v>
                </c:pt>
                <c:pt idx="13">
                  <c:v>Military Eng</c:v>
                </c:pt>
                <c:pt idx="14">
                  <c:v>Mining Eng.</c:v>
                </c:pt>
                <c:pt idx="15">
                  <c:v>Motor Vehicles</c:v>
                </c:pt>
                <c:pt idx="16">
                  <c:v>Naval Architecture</c:v>
                </c:pt>
                <c:pt idx="17">
                  <c:v>Navigation Marine</c:v>
                </c:pt>
                <c:pt idx="18">
                  <c:v>Printing</c:v>
                </c:pt>
                <c:pt idx="19">
                  <c:v>Railroad Eng.</c:v>
                </c:pt>
                <c:pt idx="20">
                  <c:v>Total</c:v>
                </c:pt>
              </c:strCache>
            </c:strRef>
          </c:cat>
          <c:val>
            <c:numRef>
              <c:f>Sheet3!$C$27:$C$47</c:f>
              <c:numCache>
                <c:formatCode>0%</c:formatCode>
                <c:ptCount val="21"/>
                <c:pt idx="0">
                  <c:v>0.26470588235294118</c:v>
                </c:pt>
                <c:pt idx="1">
                  <c:v>0.26792452830188679</c:v>
                </c:pt>
                <c:pt idx="2">
                  <c:v>0.45128326996197721</c:v>
                </c:pt>
                <c:pt idx="3">
                  <c:v>8.4473324213406295E-2</c:v>
                </c:pt>
                <c:pt idx="4">
                  <c:v>0.27104178928781636</c:v>
                </c:pt>
                <c:pt idx="5">
                  <c:v>0.14875239923224567</c:v>
                </c:pt>
                <c:pt idx="6">
                  <c:v>0.37564948743154053</c:v>
                </c:pt>
                <c:pt idx="7">
                  <c:v>0.2455459113750571</c:v>
                </c:pt>
                <c:pt idx="8">
                  <c:v>0.12421383647798742</c:v>
                </c:pt>
                <c:pt idx="9">
                  <c:v>0.19710144927536233</c:v>
                </c:pt>
                <c:pt idx="10">
                  <c:v>0.25089605734767023</c:v>
                </c:pt>
                <c:pt idx="11">
                  <c:v>0.40069686411149824</c:v>
                </c:pt>
                <c:pt idx="12">
                  <c:v>0.41977544367982617</c:v>
                </c:pt>
                <c:pt idx="13">
                  <c:v>0.16500000000000001</c:v>
                </c:pt>
                <c:pt idx="14">
                  <c:v>0.38841887572852041</c:v>
                </c:pt>
                <c:pt idx="15">
                  <c:v>0.26282722513089007</c:v>
                </c:pt>
                <c:pt idx="16">
                  <c:v>0.42424242424242425</c:v>
                </c:pt>
                <c:pt idx="17">
                  <c:v>0.10204081632653061</c:v>
                </c:pt>
                <c:pt idx="18">
                  <c:v>8.5023400936037441E-2</c:v>
                </c:pt>
                <c:pt idx="19">
                  <c:v>0.37597911227154046</c:v>
                </c:pt>
                <c:pt idx="20">
                  <c:v>0.29707951950390821</c:v>
                </c:pt>
              </c:numCache>
            </c:numRef>
          </c:val>
        </c:ser>
        <c:ser>
          <c:idx val="2"/>
          <c:order val="2"/>
          <c:tx>
            <c:strRef>
              <c:f>Sheet3!$D$26</c:f>
              <c:strCache>
                <c:ptCount val="1"/>
                <c:pt idx="0">
                  <c:v>CRL+LHL Compared to AVG # of Titles in TOP STE Libraries</c:v>
                </c:pt>
              </c:strCache>
            </c:strRef>
          </c:tx>
          <c:cat>
            <c:strRef>
              <c:f>Sheet3!$A$27:$A$47</c:f>
              <c:strCache>
                <c:ptCount val="21"/>
                <c:pt idx="0">
                  <c:v>Bridge Eng.</c:v>
                </c:pt>
                <c:pt idx="1">
                  <c:v>Building Construction</c:v>
                </c:pt>
                <c:pt idx="2">
                  <c:v>Chemical Tech</c:v>
                </c:pt>
                <c:pt idx="3">
                  <c:v>Domestic Eng.</c:v>
                </c:pt>
                <c:pt idx="4">
                  <c:v>Electrical Eng.</c:v>
                </c:pt>
                <c:pt idx="5">
                  <c:v>Environmental Tech</c:v>
                </c:pt>
                <c:pt idx="6">
                  <c:v>General Eng.</c:v>
                </c:pt>
                <c:pt idx="7">
                  <c:v>General Technology</c:v>
                </c:pt>
                <c:pt idx="8">
                  <c:v>Handicrafts</c:v>
                </c:pt>
                <c:pt idx="9">
                  <c:v>Highway Eng.</c:v>
                </c:pt>
                <c:pt idx="10">
                  <c:v>Hydraulic Eng.</c:v>
                </c:pt>
                <c:pt idx="11">
                  <c:v>Manufactures</c:v>
                </c:pt>
                <c:pt idx="12">
                  <c:v>Mechanical Eng</c:v>
                </c:pt>
                <c:pt idx="13">
                  <c:v>Military Eng</c:v>
                </c:pt>
                <c:pt idx="14">
                  <c:v>Mining Eng.</c:v>
                </c:pt>
                <c:pt idx="15">
                  <c:v>Motor Vehicles</c:v>
                </c:pt>
                <c:pt idx="16">
                  <c:v>Naval Architecture</c:v>
                </c:pt>
                <c:pt idx="17">
                  <c:v>Navigation Marine</c:v>
                </c:pt>
                <c:pt idx="18">
                  <c:v>Printing</c:v>
                </c:pt>
                <c:pt idx="19">
                  <c:v>Railroad Eng.</c:v>
                </c:pt>
                <c:pt idx="20">
                  <c:v>Total</c:v>
                </c:pt>
              </c:strCache>
            </c:strRef>
          </c:cat>
          <c:val>
            <c:numRef>
              <c:f>Sheet3!$D$27:$D$47</c:f>
              <c:numCache>
                <c:formatCode>0%</c:formatCode>
                <c:ptCount val="21"/>
                <c:pt idx="0">
                  <c:v>0.72240802675585281</c:v>
                </c:pt>
                <c:pt idx="1">
                  <c:v>0.85087259381319758</c:v>
                </c:pt>
                <c:pt idx="2">
                  <c:v>1.3582233665915673</c:v>
                </c:pt>
                <c:pt idx="3">
                  <c:v>0.31224322103533281</c:v>
                </c:pt>
                <c:pt idx="4">
                  <c:v>0.83091809231671432</c:v>
                </c:pt>
                <c:pt idx="5">
                  <c:v>0.55343554038071008</c:v>
                </c:pt>
                <c:pt idx="6">
                  <c:v>1.1594265714564347</c:v>
                </c:pt>
                <c:pt idx="7">
                  <c:v>0.7439703795979099</c:v>
                </c:pt>
                <c:pt idx="8">
                  <c:v>0.53306342780026994</c:v>
                </c:pt>
                <c:pt idx="9">
                  <c:v>0.63084654039427912</c:v>
                </c:pt>
                <c:pt idx="10">
                  <c:v>0.82649507054725779</c:v>
                </c:pt>
                <c:pt idx="11">
                  <c:v>1.2537476151539928</c:v>
                </c:pt>
                <c:pt idx="12">
                  <c:v>1.2146300565919095</c:v>
                </c:pt>
                <c:pt idx="13">
                  <c:v>0.56725397507520403</c:v>
                </c:pt>
                <c:pt idx="14">
                  <c:v>1.3304569018256756</c:v>
                </c:pt>
                <c:pt idx="15">
                  <c:v>0.82204118393580883</c:v>
                </c:pt>
                <c:pt idx="16">
                  <c:v>0.97113836244271035</c:v>
                </c:pt>
                <c:pt idx="17">
                  <c:v>0.32520325203252032</c:v>
                </c:pt>
                <c:pt idx="18">
                  <c:v>0.39690487027765137</c:v>
                </c:pt>
                <c:pt idx="19">
                  <c:v>1.1926700486592816</c:v>
                </c:pt>
                <c:pt idx="20">
                  <c:v>0.95384853831846983</c:v>
                </c:pt>
              </c:numCache>
            </c:numRef>
          </c:val>
        </c:ser>
        <c:axId val="39170048"/>
        <c:axId val="39171584"/>
      </c:barChart>
      <c:catAx>
        <c:axId val="39170048"/>
        <c:scaling>
          <c:orientation val="minMax"/>
        </c:scaling>
        <c:axPos val="b"/>
        <c:tickLblPos val="nextTo"/>
        <c:crossAx val="39171584"/>
        <c:crosses val="autoZero"/>
        <c:auto val="1"/>
        <c:lblAlgn val="ctr"/>
        <c:lblOffset val="100"/>
      </c:catAx>
      <c:valAx>
        <c:axId val="39171584"/>
        <c:scaling>
          <c:orientation val="minMax"/>
        </c:scaling>
        <c:axPos val="l"/>
        <c:majorGridlines/>
        <c:numFmt formatCode="0%" sourceLinked="1"/>
        <c:tickLblPos val="nextTo"/>
        <c:crossAx val="39170048"/>
        <c:crosses val="autoZero"/>
        <c:crossBetween val="between"/>
      </c:valAx>
    </c:plotArea>
    <c:legend>
      <c:legendPos val="b"/>
      <c:layout>
        <c:manualLayout>
          <c:xMode val="edge"/>
          <c:yMode val="edge"/>
          <c:x val="7.9456423583031427E-2"/>
          <c:y val="0.88052049831799173"/>
          <c:w val="0.85023194041661077"/>
          <c:h val="6.4826230522026324E-2"/>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Comparison</a:t>
            </a:r>
            <a:r>
              <a:rPr lang="en-US" baseline="0"/>
              <a:t> of Combined CRL and LHL  Serial Holdings to Top 20 ARL Libraries and Top STE Sites Averages for 2013</a:t>
            </a:r>
          </a:p>
          <a:p>
            <a:pPr>
              <a:defRPr/>
            </a:pPr>
            <a:endParaRPr lang="en-US"/>
          </a:p>
        </c:rich>
      </c:tx>
      <c:overlay val="1"/>
    </c:title>
    <c:plotArea>
      <c:layout>
        <c:manualLayout>
          <c:layoutTarget val="inner"/>
          <c:xMode val="edge"/>
          <c:yMode val="edge"/>
          <c:x val="4.8417403174936299E-2"/>
          <c:y val="0.13524538521039176"/>
          <c:w val="0.909828904867786"/>
          <c:h val="0.72315198136722258"/>
        </c:manualLayout>
      </c:layout>
      <c:barChart>
        <c:barDir val="col"/>
        <c:grouping val="clustered"/>
        <c:ser>
          <c:idx val="0"/>
          <c:order val="0"/>
          <c:tx>
            <c:strRef>
              <c:f>Sheet1!$B$12</c:f>
              <c:strCache>
                <c:ptCount val="1"/>
                <c:pt idx="0">
                  <c:v>CRL/LHL % of STE Group Avg</c:v>
                </c:pt>
              </c:strCache>
            </c:strRef>
          </c:tx>
          <c:cat>
            <c:strRef>
              <c:f>Sheet1!$A$13:$A$20</c:f>
              <c:strCache>
                <c:ptCount val="8"/>
                <c:pt idx="0">
                  <c:v>Biological Sciences</c:v>
                </c:pt>
                <c:pt idx="1">
                  <c:v>Chemistry</c:v>
                </c:pt>
                <c:pt idx="2">
                  <c:v>Computer Science</c:v>
                </c:pt>
                <c:pt idx="3">
                  <c:v>Engineering &amp; Technology</c:v>
                </c:pt>
                <c:pt idx="4">
                  <c:v>Geography &amp; Earth Sciences</c:v>
                </c:pt>
                <c:pt idx="5">
                  <c:v>Mathematics</c:v>
                </c:pt>
                <c:pt idx="6">
                  <c:v>Physical Sciences</c:v>
                </c:pt>
                <c:pt idx="7">
                  <c:v>Total</c:v>
                </c:pt>
              </c:strCache>
            </c:strRef>
          </c:cat>
          <c:val>
            <c:numRef>
              <c:f>Sheet1!$B$13:$B$20</c:f>
              <c:numCache>
                <c:formatCode>0%</c:formatCode>
                <c:ptCount val="8"/>
                <c:pt idx="0">
                  <c:v>1.0034008325689692</c:v>
                </c:pt>
                <c:pt idx="1">
                  <c:v>1.4961974649766512</c:v>
                </c:pt>
                <c:pt idx="2">
                  <c:v>0.54692874692874693</c:v>
                </c:pt>
                <c:pt idx="3">
                  <c:v>1.3020032548047118</c:v>
                </c:pt>
                <c:pt idx="4">
                  <c:v>1.0207989629978789</c:v>
                </c:pt>
                <c:pt idx="5">
                  <c:v>1.0874917853231105</c:v>
                </c:pt>
                <c:pt idx="6">
                  <c:v>1.2215824006175224</c:v>
                </c:pt>
                <c:pt idx="7">
                  <c:v>1.1690135396518375</c:v>
                </c:pt>
              </c:numCache>
            </c:numRef>
          </c:val>
        </c:ser>
        <c:ser>
          <c:idx val="1"/>
          <c:order val="1"/>
          <c:tx>
            <c:strRef>
              <c:f>Sheet1!$C$12</c:f>
              <c:strCache>
                <c:ptCount val="1"/>
                <c:pt idx="0">
                  <c:v>CRL/LHL % of Top ARL Libraries Avg</c:v>
                </c:pt>
              </c:strCache>
            </c:strRef>
          </c:tx>
          <c:cat>
            <c:strRef>
              <c:f>Sheet1!$A$13:$A$20</c:f>
              <c:strCache>
                <c:ptCount val="8"/>
                <c:pt idx="0">
                  <c:v>Biological Sciences</c:v>
                </c:pt>
                <c:pt idx="1">
                  <c:v>Chemistry</c:v>
                </c:pt>
                <c:pt idx="2">
                  <c:v>Computer Science</c:v>
                </c:pt>
                <c:pt idx="3">
                  <c:v>Engineering &amp; Technology</c:v>
                </c:pt>
                <c:pt idx="4">
                  <c:v>Geography &amp; Earth Sciences</c:v>
                </c:pt>
                <c:pt idx="5">
                  <c:v>Mathematics</c:v>
                </c:pt>
                <c:pt idx="6">
                  <c:v>Physical Sciences</c:v>
                </c:pt>
                <c:pt idx="7">
                  <c:v>Total</c:v>
                </c:pt>
              </c:strCache>
            </c:strRef>
          </c:cat>
          <c:val>
            <c:numRef>
              <c:f>Sheet1!$C$13:$C$20</c:f>
              <c:numCache>
                <c:formatCode>0%</c:formatCode>
                <c:ptCount val="8"/>
                <c:pt idx="0">
                  <c:v>1.2844724490452004</c:v>
                </c:pt>
                <c:pt idx="1">
                  <c:v>2.0498373454782044</c:v>
                </c:pt>
                <c:pt idx="2">
                  <c:v>0.7130503420452553</c:v>
                </c:pt>
                <c:pt idx="3">
                  <c:v>1.7527691650730586</c:v>
                </c:pt>
                <c:pt idx="4">
                  <c:v>1.1831550802139037</c:v>
                </c:pt>
                <c:pt idx="5">
                  <c:v>1.4417614223692372</c:v>
                </c:pt>
                <c:pt idx="6">
                  <c:v>1.4860427807486631</c:v>
                </c:pt>
                <c:pt idx="7">
                  <c:v>1.5038639967610246</c:v>
                </c:pt>
              </c:numCache>
            </c:numRef>
          </c:val>
        </c:ser>
        <c:axId val="67331968"/>
        <c:axId val="68420736"/>
      </c:barChart>
      <c:catAx>
        <c:axId val="67331968"/>
        <c:scaling>
          <c:orientation val="minMax"/>
        </c:scaling>
        <c:axPos val="b"/>
        <c:tickLblPos val="nextTo"/>
        <c:txPr>
          <a:bodyPr/>
          <a:lstStyle/>
          <a:p>
            <a:pPr>
              <a:defRPr sz="1100" b="1"/>
            </a:pPr>
            <a:endParaRPr lang="en-US"/>
          </a:p>
        </c:txPr>
        <c:crossAx val="68420736"/>
        <c:crosses val="autoZero"/>
        <c:auto val="1"/>
        <c:lblAlgn val="ctr"/>
        <c:lblOffset val="100"/>
      </c:catAx>
      <c:valAx>
        <c:axId val="68420736"/>
        <c:scaling>
          <c:orientation val="minMax"/>
        </c:scaling>
        <c:axPos val="l"/>
        <c:majorGridlines/>
        <c:numFmt formatCode="0%" sourceLinked="0"/>
        <c:tickLblPos val="nextTo"/>
        <c:spPr>
          <a:ln w="12700">
            <a:solidFill>
              <a:schemeClr val="tx1"/>
            </a:solidFill>
          </a:ln>
        </c:spPr>
        <c:txPr>
          <a:bodyPr/>
          <a:lstStyle/>
          <a:p>
            <a:pPr>
              <a:defRPr b="1"/>
            </a:pPr>
            <a:endParaRPr lang="en-US"/>
          </a:p>
        </c:txPr>
        <c:crossAx val="67331968"/>
        <c:crosses val="autoZero"/>
        <c:crossBetween val="between"/>
      </c:valAx>
      <c:spPr>
        <a:gradFill>
          <a:gsLst>
            <a:gs pos="0">
              <a:srgbClr val="FFEFD1"/>
            </a:gs>
            <a:gs pos="64999">
              <a:srgbClr val="F0EBD5"/>
            </a:gs>
            <a:gs pos="100000">
              <a:srgbClr val="D1C39F"/>
            </a:gs>
          </a:gsLst>
          <a:lin ang="5400000" scaled="0"/>
        </a:gradFill>
      </c:spPr>
    </c:plotArea>
    <c:legend>
      <c:legendPos val="b"/>
      <c:txPr>
        <a:bodyPr/>
        <a:lstStyle/>
        <a:p>
          <a:pPr>
            <a:defRPr sz="1100" b="1"/>
          </a:pPr>
          <a:endParaRPr lang="en-US"/>
        </a:p>
      </c:txPr>
    </c:legend>
    <c:plotVisOnly val="1"/>
    <c:dispBlanksAs val="gap"/>
  </c:chart>
  <c:spPr>
    <a:gradFill>
      <a:gsLst>
        <a:gs pos="0">
          <a:srgbClr val="FFEFD1"/>
        </a:gs>
        <a:gs pos="64999">
          <a:srgbClr val="F0EBD5"/>
        </a:gs>
        <a:gs pos="100000">
          <a:srgbClr val="D1C39F"/>
        </a:gs>
      </a:gsLst>
      <a:lin ang="5400000" scaled="0"/>
    </a:gradFill>
  </c:spPr>
</c:chartSpace>
</file>

<file path=xl/charts/chart3.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Comparison</a:t>
            </a:r>
            <a:r>
              <a:rPr lang="en-US" baseline="0"/>
              <a:t> of Combined CRL and LHL  Serial Holdings to Top 20 ARL Libraries and Top STE Sites Totals for 2013 - Bio Sciences</a:t>
            </a:r>
          </a:p>
          <a:p>
            <a:pPr>
              <a:defRPr/>
            </a:pPr>
            <a:endParaRPr lang="en-US"/>
          </a:p>
        </c:rich>
      </c:tx>
      <c:overlay val="1"/>
    </c:title>
    <c:plotArea>
      <c:layout>
        <c:manualLayout>
          <c:layoutTarget val="inner"/>
          <c:xMode val="edge"/>
          <c:yMode val="edge"/>
          <c:x val="4.8417403174936299E-2"/>
          <c:y val="0.13524538521039176"/>
          <c:w val="0.909828904867786"/>
          <c:h val="0.68676488635717925"/>
        </c:manualLayout>
      </c:layout>
      <c:barChart>
        <c:barDir val="col"/>
        <c:grouping val="clustered"/>
        <c:ser>
          <c:idx val="0"/>
          <c:order val="0"/>
          <c:tx>
            <c:strRef>
              <c:f>Sheet1!$B$23</c:f>
              <c:strCache>
                <c:ptCount val="1"/>
                <c:pt idx="0">
                  <c:v>CRL/LHL % of STE Group Total</c:v>
                </c:pt>
              </c:strCache>
            </c:strRef>
          </c:tx>
          <c:cat>
            <c:strRef>
              <c:f>Sheet1!$A$24:$A$47</c:f>
              <c:strCache>
                <c:ptCount val="24"/>
                <c:pt idx="0">
                  <c:v>Animal Behavior, Anatomy</c:v>
                </c:pt>
                <c:pt idx="1">
                  <c:v>Biology, General</c:v>
                </c:pt>
                <c:pt idx="2">
                  <c:v>Birds</c:v>
                </c:pt>
                <c:pt idx="3">
                  <c:v>Botany, General</c:v>
                </c:pt>
                <c:pt idx="4">
                  <c:v>Botany, Specific Fields</c:v>
                </c:pt>
                <c:pt idx="5">
                  <c:v>Chordates - Vertebrates</c:v>
                </c:pt>
                <c:pt idx="6">
                  <c:v>Cytology</c:v>
                </c:pt>
                <c:pt idx="7">
                  <c:v>Ecology</c:v>
                </c:pt>
                <c:pt idx="8">
                  <c:v>Economic Biology</c:v>
                </c:pt>
                <c:pt idx="9">
                  <c:v>Fishes</c:v>
                </c:pt>
                <c:pt idx="10">
                  <c:v>Genetics</c:v>
                </c:pt>
                <c:pt idx="11">
                  <c:v>Invertebrates</c:v>
                </c:pt>
                <c:pt idx="12">
                  <c:v>Mammals</c:v>
                </c:pt>
                <c:pt idx="13">
                  <c:v>Microbiology</c:v>
                </c:pt>
                <c:pt idx="14">
                  <c:v>Microscopy</c:v>
                </c:pt>
                <c:pt idx="15">
                  <c:v>Natural History</c:v>
                </c:pt>
                <c:pt idx="16">
                  <c:v>Plant Anatomy</c:v>
                </c:pt>
                <c:pt idx="17">
                  <c:v>Plant Ecology</c:v>
                </c:pt>
                <c:pt idx="18">
                  <c:v>Plant Physiology</c:v>
                </c:pt>
                <c:pt idx="19">
                  <c:v>Reproduction &amp; Life</c:v>
                </c:pt>
                <c:pt idx="20">
                  <c:v>Reptiles &amp; Amphibians</c:v>
                </c:pt>
                <c:pt idx="21">
                  <c:v>Virology</c:v>
                </c:pt>
                <c:pt idx="22">
                  <c:v>Zoology, General</c:v>
                </c:pt>
                <c:pt idx="23">
                  <c:v>Total</c:v>
                </c:pt>
              </c:strCache>
            </c:strRef>
          </c:cat>
          <c:val>
            <c:numRef>
              <c:f>Sheet1!$B$24:$B$47</c:f>
              <c:numCache>
                <c:formatCode>0%</c:formatCode>
                <c:ptCount val="24"/>
                <c:pt idx="0">
                  <c:v>0.18691588785046728</c:v>
                </c:pt>
                <c:pt idx="1">
                  <c:v>0.24818577648766327</c:v>
                </c:pt>
                <c:pt idx="2">
                  <c:v>0.14907407407407408</c:v>
                </c:pt>
                <c:pt idx="3">
                  <c:v>0.27094717668488161</c:v>
                </c:pt>
                <c:pt idx="4">
                  <c:v>0.23430962343096234</c:v>
                </c:pt>
                <c:pt idx="5">
                  <c:v>0.13333333333333333</c:v>
                </c:pt>
                <c:pt idx="6">
                  <c:v>0.15254237288135594</c:v>
                </c:pt>
                <c:pt idx="7">
                  <c:v>0.20315236427320491</c:v>
                </c:pt>
                <c:pt idx="8">
                  <c:v>0.75</c:v>
                </c:pt>
                <c:pt idx="9">
                  <c:v>0.19642857142857142</c:v>
                </c:pt>
                <c:pt idx="10">
                  <c:v>0.20297029702970298</c:v>
                </c:pt>
                <c:pt idx="11">
                  <c:v>0.24910007199424047</c:v>
                </c:pt>
                <c:pt idx="12">
                  <c:v>0.1336206896551724</c:v>
                </c:pt>
                <c:pt idx="13">
                  <c:v>0.11224489795918367</c:v>
                </c:pt>
                <c:pt idx="14">
                  <c:v>0.19480519480519481</c:v>
                </c:pt>
                <c:pt idx="15">
                  <c:v>0.26362849725987886</c:v>
                </c:pt>
                <c:pt idx="16">
                  <c:v>0.34883720930232559</c:v>
                </c:pt>
                <c:pt idx="17">
                  <c:v>0.2391304347826087</c:v>
                </c:pt>
                <c:pt idx="18">
                  <c:v>0.34567901234567899</c:v>
                </c:pt>
                <c:pt idx="19">
                  <c:v>0.17714285714285713</c:v>
                </c:pt>
                <c:pt idx="20">
                  <c:v>0.27500000000000002</c:v>
                </c:pt>
                <c:pt idx="21">
                  <c:v>8.8235294117647065E-2</c:v>
                </c:pt>
                <c:pt idx="22">
                  <c:v>0.27084769124741559</c:v>
                </c:pt>
                <c:pt idx="23">
                  <c:v>0.23890496013546886</c:v>
                </c:pt>
              </c:numCache>
            </c:numRef>
          </c:val>
        </c:ser>
        <c:ser>
          <c:idx val="1"/>
          <c:order val="1"/>
          <c:tx>
            <c:strRef>
              <c:f>Sheet1!$D$23</c:f>
              <c:strCache>
                <c:ptCount val="1"/>
                <c:pt idx="0">
                  <c:v>CRL/LHL % of Top ARL Libraries Total</c:v>
                </c:pt>
              </c:strCache>
            </c:strRef>
          </c:tx>
          <c:cat>
            <c:strRef>
              <c:f>Sheet1!$A$24:$A$47</c:f>
              <c:strCache>
                <c:ptCount val="24"/>
                <c:pt idx="0">
                  <c:v>Animal Behavior, Anatomy</c:v>
                </c:pt>
                <c:pt idx="1">
                  <c:v>Biology, General</c:v>
                </c:pt>
                <c:pt idx="2">
                  <c:v>Birds</c:v>
                </c:pt>
                <c:pt idx="3">
                  <c:v>Botany, General</c:v>
                </c:pt>
                <c:pt idx="4">
                  <c:v>Botany, Specific Fields</c:v>
                </c:pt>
                <c:pt idx="5">
                  <c:v>Chordates - Vertebrates</c:v>
                </c:pt>
                <c:pt idx="6">
                  <c:v>Cytology</c:v>
                </c:pt>
                <c:pt idx="7">
                  <c:v>Ecology</c:v>
                </c:pt>
                <c:pt idx="8">
                  <c:v>Economic Biology</c:v>
                </c:pt>
                <c:pt idx="9">
                  <c:v>Fishes</c:v>
                </c:pt>
                <c:pt idx="10">
                  <c:v>Genetics</c:v>
                </c:pt>
                <c:pt idx="11">
                  <c:v>Invertebrates</c:v>
                </c:pt>
                <c:pt idx="12">
                  <c:v>Mammals</c:v>
                </c:pt>
                <c:pt idx="13">
                  <c:v>Microbiology</c:v>
                </c:pt>
                <c:pt idx="14">
                  <c:v>Microscopy</c:v>
                </c:pt>
                <c:pt idx="15">
                  <c:v>Natural History</c:v>
                </c:pt>
                <c:pt idx="16">
                  <c:v>Plant Anatomy</c:v>
                </c:pt>
                <c:pt idx="17">
                  <c:v>Plant Ecology</c:v>
                </c:pt>
                <c:pt idx="18">
                  <c:v>Plant Physiology</c:v>
                </c:pt>
                <c:pt idx="19">
                  <c:v>Reproduction &amp; Life</c:v>
                </c:pt>
                <c:pt idx="20">
                  <c:v>Reptiles &amp; Amphibians</c:v>
                </c:pt>
                <c:pt idx="21">
                  <c:v>Virology</c:v>
                </c:pt>
                <c:pt idx="22">
                  <c:v>Zoology, General</c:v>
                </c:pt>
                <c:pt idx="23">
                  <c:v>Total</c:v>
                </c:pt>
              </c:strCache>
            </c:strRef>
          </c:cat>
          <c:val>
            <c:numRef>
              <c:f>Sheet1!$D$24:$D$47</c:f>
              <c:numCache>
                <c:formatCode>0%</c:formatCode>
                <c:ptCount val="24"/>
                <c:pt idx="0">
                  <c:v>0.17543859649122806</c:v>
                </c:pt>
                <c:pt idx="1">
                  <c:v>0.22968435191403627</c:v>
                </c:pt>
                <c:pt idx="2">
                  <c:v>0.13153594771241831</c:v>
                </c:pt>
                <c:pt idx="3">
                  <c:v>0.25031552376945732</c:v>
                </c:pt>
                <c:pt idx="4">
                  <c:v>0.21621621621621623</c:v>
                </c:pt>
                <c:pt idx="5">
                  <c:v>0.11764705882352941</c:v>
                </c:pt>
                <c:pt idx="6">
                  <c:v>0.14361702127659576</c:v>
                </c:pt>
                <c:pt idx="7">
                  <c:v>0.17313432835820897</c:v>
                </c:pt>
                <c:pt idx="8">
                  <c:v>0.75</c:v>
                </c:pt>
                <c:pt idx="9">
                  <c:v>0.19047619047619047</c:v>
                </c:pt>
                <c:pt idx="10">
                  <c:v>0.17226890756302521</c:v>
                </c:pt>
                <c:pt idx="11">
                  <c:v>0.24556422995031937</c:v>
                </c:pt>
                <c:pt idx="12">
                  <c:v>0.10801393728222997</c:v>
                </c:pt>
                <c:pt idx="13">
                  <c:v>0.10628019323671498</c:v>
                </c:pt>
                <c:pt idx="14">
                  <c:v>0.17857142857142858</c:v>
                </c:pt>
                <c:pt idx="15">
                  <c:v>0.23233350279613624</c:v>
                </c:pt>
                <c:pt idx="16">
                  <c:v>0.32608695652173914</c:v>
                </c:pt>
                <c:pt idx="17">
                  <c:v>0.21782178217821782</c:v>
                </c:pt>
                <c:pt idx="18">
                  <c:v>0.33333333333333331</c:v>
                </c:pt>
                <c:pt idx="19">
                  <c:v>0.17415730337078653</c:v>
                </c:pt>
                <c:pt idx="20">
                  <c:v>0.2578125</c:v>
                </c:pt>
                <c:pt idx="21">
                  <c:v>7.6923076923076927E-2</c:v>
                </c:pt>
                <c:pt idx="22">
                  <c:v>0.24857685009487665</c:v>
                </c:pt>
                <c:pt idx="23">
                  <c:v>0.21770719475342379</c:v>
                </c:pt>
              </c:numCache>
            </c:numRef>
          </c:val>
        </c:ser>
        <c:axId val="76056064"/>
        <c:axId val="76057600"/>
      </c:barChart>
      <c:catAx>
        <c:axId val="76056064"/>
        <c:scaling>
          <c:orientation val="minMax"/>
        </c:scaling>
        <c:axPos val="b"/>
        <c:tickLblPos val="nextTo"/>
        <c:txPr>
          <a:bodyPr/>
          <a:lstStyle/>
          <a:p>
            <a:pPr>
              <a:defRPr sz="1100" b="1"/>
            </a:pPr>
            <a:endParaRPr lang="en-US"/>
          </a:p>
        </c:txPr>
        <c:crossAx val="76057600"/>
        <c:crosses val="autoZero"/>
        <c:auto val="1"/>
        <c:lblAlgn val="ctr"/>
        <c:lblOffset val="100"/>
      </c:catAx>
      <c:valAx>
        <c:axId val="76057600"/>
        <c:scaling>
          <c:orientation val="minMax"/>
        </c:scaling>
        <c:axPos val="l"/>
        <c:majorGridlines/>
        <c:numFmt formatCode="0%" sourceLinked="0"/>
        <c:tickLblPos val="nextTo"/>
        <c:spPr>
          <a:ln w="12700">
            <a:solidFill>
              <a:schemeClr val="tx1"/>
            </a:solidFill>
          </a:ln>
        </c:spPr>
        <c:txPr>
          <a:bodyPr/>
          <a:lstStyle/>
          <a:p>
            <a:pPr>
              <a:defRPr b="1"/>
            </a:pPr>
            <a:endParaRPr lang="en-US"/>
          </a:p>
        </c:txPr>
        <c:crossAx val="76056064"/>
        <c:crosses val="autoZero"/>
        <c:crossBetween val="between"/>
      </c:valAx>
      <c:spPr>
        <a:gradFill>
          <a:gsLst>
            <a:gs pos="0">
              <a:srgbClr val="8488C4">
                <a:alpha val="0"/>
              </a:srgbClr>
            </a:gs>
            <a:gs pos="53000">
              <a:srgbClr val="D4DEFF"/>
            </a:gs>
            <a:gs pos="83000">
              <a:srgbClr val="D4DEFF"/>
            </a:gs>
            <a:gs pos="100000">
              <a:srgbClr val="96AB94"/>
            </a:gs>
          </a:gsLst>
          <a:lin ang="5400000" scaled="0"/>
        </a:gradFill>
      </c:spPr>
    </c:plotArea>
    <c:legend>
      <c:legendPos val="b"/>
      <c:txPr>
        <a:bodyPr/>
        <a:lstStyle/>
        <a:p>
          <a:pPr>
            <a:defRPr sz="1200" b="1"/>
          </a:pPr>
          <a:endParaRPr lang="en-US"/>
        </a:p>
      </c:txPr>
    </c:legend>
    <c:plotVisOnly val="1"/>
    <c:dispBlanksAs val="gap"/>
  </c:chart>
  <c:spPr>
    <a:gradFill>
      <a:gsLst>
        <a:gs pos="0">
          <a:srgbClr val="8488C4">
            <a:alpha val="64000"/>
          </a:srgbClr>
        </a:gs>
        <a:gs pos="53000">
          <a:srgbClr val="D4DEFF"/>
        </a:gs>
        <a:gs pos="83000">
          <a:srgbClr val="D4DEFF"/>
        </a:gs>
        <a:gs pos="100000">
          <a:srgbClr val="96AB94"/>
        </a:gs>
      </a:gsLst>
      <a:lin ang="5400000" scaled="0"/>
    </a:gradFill>
  </c:spPr>
</c:chartSpace>
</file>

<file path=xl/charts/chart4.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Comparison</a:t>
            </a:r>
            <a:r>
              <a:rPr lang="en-US" baseline="0"/>
              <a:t> of Combined CRL and LHL  Serial Holdings to Top 20 ARL Libraries and Top STE Sites Averages for 2013</a:t>
            </a:r>
          </a:p>
          <a:p>
            <a:pPr>
              <a:defRPr/>
            </a:pPr>
            <a:endParaRPr lang="en-US"/>
          </a:p>
        </c:rich>
      </c:tx>
      <c:overlay val="1"/>
    </c:title>
    <c:plotArea>
      <c:layout>
        <c:manualLayout>
          <c:layoutTarget val="inner"/>
          <c:xMode val="edge"/>
          <c:yMode val="edge"/>
          <c:x val="4.8417403174936299E-2"/>
          <c:y val="0.13524538521039176"/>
          <c:w val="0.909828904867786"/>
          <c:h val="0.72315198136722258"/>
        </c:manualLayout>
      </c:layout>
      <c:barChart>
        <c:barDir val="col"/>
        <c:grouping val="clustered"/>
        <c:ser>
          <c:idx val="0"/>
          <c:order val="0"/>
          <c:tx>
            <c:strRef>
              <c:f>Sheet1!$C$23</c:f>
              <c:strCache>
                <c:ptCount val="1"/>
                <c:pt idx="0">
                  <c:v>CRL/LHL % of STE Group Avg</c:v>
                </c:pt>
              </c:strCache>
            </c:strRef>
          </c:tx>
          <c:cat>
            <c:strRef>
              <c:f>Sheet1!$A$24:$A$47</c:f>
              <c:strCache>
                <c:ptCount val="24"/>
                <c:pt idx="0">
                  <c:v>Animal Behavior, Anatomy</c:v>
                </c:pt>
                <c:pt idx="1">
                  <c:v>Biology, General</c:v>
                </c:pt>
                <c:pt idx="2">
                  <c:v>Birds</c:v>
                </c:pt>
                <c:pt idx="3">
                  <c:v>Botany, General</c:v>
                </c:pt>
                <c:pt idx="4">
                  <c:v>Botany, Specific Fields</c:v>
                </c:pt>
                <c:pt idx="5">
                  <c:v>Chordates - Vertebrates</c:v>
                </c:pt>
                <c:pt idx="6">
                  <c:v>Cytology</c:v>
                </c:pt>
                <c:pt idx="7">
                  <c:v>Ecology</c:v>
                </c:pt>
                <c:pt idx="8">
                  <c:v>Economic Biology</c:v>
                </c:pt>
                <c:pt idx="9">
                  <c:v>Fishes</c:v>
                </c:pt>
                <c:pt idx="10">
                  <c:v>Genetics</c:v>
                </c:pt>
                <c:pt idx="11">
                  <c:v>Invertebrates</c:v>
                </c:pt>
                <c:pt idx="12">
                  <c:v>Mammals</c:v>
                </c:pt>
                <c:pt idx="13">
                  <c:v>Microbiology</c:v>
                </c:pt>
                <c:pt idx="14">
                  <c:v>Microscopy</c:v>
                </c:pt>
                <c:pt idx="15">
                  <c:v>Natural History</c:v>
                </c:pt>
                <c:pt idx="16">
                  <c:v>Plant Anatomy</c:v>
                </c:pt>
                <c:pt idx="17">
                  <c:v>Plant Ecology</c:v>
                </c:pt>
                <c:pt idx="18">
                  <c:v>Plant Physiology</c:v>
                </c:pt>
                <c:pt idx="19">
                  <c:v>Reproduction &amp; Life</c:v>
                </c:pt>
                <c:pt idx="20">
                  <c:v>Reptiles &amp; Amphibians</c:v>
                </c:pt>
                <c:pt idx="21">
                  <c:v>Virology</c:v>
                </c:pt>
                <c:pt idx="22">
                  <c:v>Zoology, General</c:v>
                </c:pt>
                <c:pt idx="23">
                  <c:v>Total</c:v>
                </c:pt>
              </c:strCache>
            </c:strRef>
          </c:cat>
          <c:val>
            <c:numRef>
              <c:f>Sheet1!$C$24:$C$47</c:f>
              <c:numCache>
                <c:formatCode>0%</c:formatCode>
                <c:ptCount val="24"/>
                <c:pt idx="0">
                  <c:v>0.7850467289719627</c:v>
                </c:pt>
                <c:pt idx="1">
                  <c:v>1.0423802612481858</c:v>
                </c:pt>
                <c:pt idx="2">
                  <c:v>0.62611111111111117</c:v>
                </c:pt>
                <c:pt idx="3">
                  <c:v>1.1379781420765027</c:v>
                </c:pt>
                <c:pt idx="4">
                  <c:v>0.98410041841004181</c:v>
                </c:pt>
                <c:pt idx="5">
                  <c:v>0.56000000000000005</c:v>
                </c:pt>
                <c:pt idx="6">
                  <c:v>0.64067796610169503</c:v>
                </c:pt>
                <c:pt idx="7">
                  <c:v>0.85323992994746067</c:v>
                </c:pt>
                <c:pt idx="8">
                  <c:v>3.1500000000000004</c:v>
                </c:pt>
                <c:pt idx="9">
                  <c:v>0.82500000000000007</c:v>
                </c:pt>
                <c:pt idx="10">
                  <c:v>0.85247524752475246</c:v>
                </c:pt>
                <c:pt idx="11">
                  <c:v>1.0462203023758099</c:v>
                </c:pt>
                <c:pt idx="12">
                  <c:v>0.56120689655172418</c:v>
                </c:pt>
                <c:pt idx="13">
                  <c:v>0.47142857142857147</c:v>
                </c:pt>
                <c:pt idx="14">
                  <c:v>0.81818181818181823</c:v>
                </c:pt>
                <c:pt idx="15">
                  <c:v>1.1072396884914912</c:v>
                </c:pt>
                <c:pt idx="16">
                  <c:v>1.4651162790697676</c:v>
                </c:pt>
                <c:pt idx="17">
                  <c:v>1.0043478260869565</c:v>
                </c:pt>
                <c:pt idx="18">
                  <c:v>1.4518518518518519</c:v>
                </c:pt>
                <c:pt idx="19">
                  <c:v>0.74399999999999999</c:v>
                </c:pt>
                <c:pt idx="20">
                  <c:v>1.155</c:v>
                </c:pt>
                <c:pt idx="21">
                  <c:v>0.37058823529411766</c:v>
                </c:pt>
                <c:pt idx="22">
                  <c:v>1.1375603032391455</c:v>
                </c:pt>
                <c:pt idx="23">
                  <c:v>1.0034008325689692</c:v>
                </c:pt>
              </c:numCache>
            </c:numRef>
          </c:val>
        </c:ser>
        <c:ser>
          <c:idx val="1"/>
          <c:order val="1"/>
          <c:tx>
            <c:strRef>
              <c:f>Sheet1!$E$23</c:f>
              <c:strCache>
                <c:ptCount val="1"/>
                <c:pt idx="0">
                  <c:v>CRL/LHL % of Top ARL Libraries Avg</c:v>
                </c:pt>
              </c:strCache>
            </c:strRef>
          </c:tx>
          <c:cat>
            <c:strRef>
              <c:f>Sheet1!$A$24:$A$47</c:f>
              <c:strCache>
                <c:ptCount val="24"/>
                <c:pt idx="0">
                  <c:v>Animal Behavior, Anatomy</c:v>
                </c:pt>
                <c:pt idx="1">
                  <c:v>Biology, General</c:v>
                </c:pt>
                <c:pt idx="2">
                  <c:v>Birds</c:v>
                </c:pt>
                <c:pt idx="3">
                  <c:v>Botany, General</c:v>
                </c:pt>
                <c:pt idx="4">
                  <c:v>Botany, Specific Fields</c:v>
                </c:pt>
                <c:pt idx="5">
                  <c:v>Chordates - Vertebrates</c:v>
                </c:pt>
                <c:pt idx="6">
                  <c:v>Cytology</c:v>
                </c:pt>
                <c:pt idx="7">
                  <c:v>Ecology</c:v>
                </c:pt>
                <c:pt idx="8">
                  <c:v>Economic Biology</c:v>
                </c:pt>
                <c:pt idx="9">
                  <c:v>Fishes</c:v>
                </c:pt>
                <c:pt idx="10">
                  <c:v>Genetics</c:v>
                </c:pt>
                <c:pt idx="11">
                  <c:v>Invertebrates</c:v>
                </c:pt>
                <c:pt idx="12">
                  <c:v>Mammals</c:v>
                </c:pt>
                <c:pt idx="13">
                  <c:v>Microbiology</c:v>
                </c:pt>
                <c:pt idx="14">
                  <c:v>Microscopy</c:v>
                </c:pt>
                <c:pt idx="15">
                  <c:v>Natural History</c:v>
                </c:pt>
                <c:pt idx="16">
                  <c:v>Plant Anatomy</c:v>
                </c:pt>
                <c:pt idx="17">
                  <c:v>Plant Ecology</c:v>
                </c:pt>
                <c:pt idx="18">
                  <c:v>Plant Physiology</c:v>
                </c:pt>
                <c:pt idx="19">
                  <c:v>Reproduction &amp; Life</c:v>
                </c:pt>
                <c:pt idx="20">
                  <c:v>Reptiles &amp; Amphibians</c:v>
                </c:pt>
                <c:pt idx="21">
                  <c:v>Virology</c:v>
                </c:pt>
                <c:pt idx="22">
                  <c:v>Zoology, General</c:v>
                </c:pt>
                <c:pt idx="23">
                  <c:v>Total</c:v>
                </c:pt>
              </c:strCache>
            </c:strRef>
          </c:cat>
          <c:val>
            <c:numRef>
              <c:f>Sheet1!$E$24:$E$47</c:f>
              <c:numCache>
                <c:formatCode>0%</c:formatCode>
                <c:ptCount val="24"/>
                <c:pt idx="0">
                  <c:v>1.0350877192982457</c:v>
                </c:pt>
                <c:pt idx="1">
                  <c:v>1.355137676292814</c:v>
                </c:pt>
                <c:pt idx="2">
                  <c:v>0.77606209150326799</c:v>
                </c:pt>
                <c:pt idx="3">
                  <c:v>1.4768615902397981</c:v>
                </c:pt>
                <c:pt idx="4">
                  <c:v>1.2756756756756757</c:v>
                </c:pt>
                <c:pt idx="5">
                  <c:v>0.69411764705882351</c:v>
                </c:pt>
                <c:pt idx="6">
                  <c:v>0.84734042553191502</c:v>
                </c:pt>
                <c:pt idx="7">
                  <c:v>1.0214925373134329</c:v>
                </c:pt>
                <c:pt idx="8">
                  <c:v>4.4249999999999998</c:v>
                </c:pt>
                <c:pt idx="9">
                  <c:v>1.1238095238095238</c:v>
                </c:pt>
                <c:pt idx="10">
                  <c:v>1.0163865546218489</c:v>
                </c:pt>
                <c:pt idx="11">
                  <c:v>1.4488289567068844</c:v>
                </c:pt>
                <c:pt idx="12">
                  <c:v>0.63728222996515682</c:v>
                </c:pt>
                <c:pt idx="13">
                  <c:v>0.62705314009661839</c:v>
                </c:pt>
                <c:pt idx="14">
                  <c:v>1.0535714285714286</c:v>
                </c:pt>
                <c:pt idx="15">
                  <c:v>1.3707676664972039</c:v>
                </c:pt>
                <c:pt idx="16">
                  <c:v>1.923913043478261</c:v>
                </c:pt>
                <c:pt idx="17">
                  <c:v>1.2851485148514852</c:v>
                </c:pt>
                <c:pt idx="18">
                  <c:v>1.9666666666666668</c:v>
                </c:pt>
                <c:pt idx="19">
                  <c:v>1.0275280898876404</c:v>
                </c:pt>
                <c:pt idx="20">
                  <c:v>1.5210937500000001</c:v>
                </c:pt>
                <c:pt idx="21">
                  <c:v>0.4538461538461539</c:v>
                </c:pt>
                <c:pt idx="22">
                  <c:v>1.4666034155597725</c:v>
                </c:pt>
                <c:pt idx="23">
                  <c:v>1.2844724490452004</c:v>
                </c:pt>
              </c:numCache>
            </c:numRef>
          </c:val>
        </c:ser>
        <c:axId val="88109440"/>
        <c:axId val="88110976"/>
      </c:barChart>
      <c:catAx>
        <c:axId val="88109440"/>
        <c:scaling>
          <c:orientation val="minMax"/>
        </c:scaling>
        <c:axPos val="b"/>
        <c:tickLblPos val="nextTo"/>
        <c:txPr>
          <a:bodyPr/>
          <a:lstStyle/>
          <a:p>
            <a:pPr>
              <a:defRPr sz="1100" b="1"/>
            </a:pPr>
            <a:endParaRPr lang="en-US"/>
          </a:p>
        </c:txPr>
        <c:crossAx val="88110976"/>
        <c:crosses val="autoZero"/>
        <c:auto val="1"/>
        <c:lblAlgn val="ctr"/>
        <c:lblOffset val="100"/>
      </c:catAx>
      <c:valAx>
        <c:axId val="88110976"/>
        <c:scaling>
          <c:orientation val="minMax"/>
        </c:scaling>
        <c:axPos val="l"/>
        <c:majorGridlines/>
        <c:numFmt formatCode="0%" sourceLinked="0"/>
        <c:tickLblPos val="nextTo"/>
        <c:spPr>
          <a:ln w="12700">
            <a:solidFill>
              <a:schemeClr val="tx1"/>
            </a:solidFill>
          </a:ln>
        </c:spPr>
        <c:txPr>
          <a:bodyPr/>
          <a:lstStyle/>
          <a:p>
            <a:pPr>
              <a:defRPr b="1"/>
            </a:pPr>
            <a:endParaRPr lang="en-US"/>
          </a:p>
        </c:txPr>
        <c:crossAx val="88109440"/>
        <c:crosses val="autoZero"/>
        <c:crossBetween val="between"/>
      </c:valAx>
      <c:spPr>
        <a:gradFill>
          <a:gsLst>
            <a:gs pos="0">
              <a:srgbClr val="FFEFD1"/>
            </a:gs>
            <a:gs pos="64999">
              <a:srgbClr val="F0EBD5"/>
            </a:gs>
            <a:gs pos="100000">
              <a:srgbClr val="D1C39F"/>
            </a:gs>
          </a:gsLst>
          <a:lin ang="5400000" scaled="0"/>
        </a:gradFill>
      </c:spPr>
    </c:plotArea>
    <c:legend>
      <c:legendPos val="b"/>
      <c:txPr>
        <a:bodyPr/>
        <a:lstStyle/>
        <a:p>
          <a:pPr>
            <a:defRPr sz="1200" b="1"/>
          </a:pPr>
          <a:endParaRPr lang="en-US"/>
        </a:p>
      </c:txPr>
    </c:legend>
    <c:plotVisOnly val="1"/>
    <c:dispBlanksAs val="gap"/>
  </c:chart>
  <c:spPr>
    <a:gradFill>
      <a:gsLst>
        <a:gs pos="0">
          <a:srgbClr val="FFEFD1"/>
        </a:gs>
        <a:gs pos="64999">
          <a:srgbClr val="F0EBD5"/>
        </a:gs>
        <a:gs pos="100000">
          <a:srgbClr val="D1C39F"/>
        </a:gs>
      </a:gsLst>
      <a:lin ang="5400000" scaled="0"/>
    </a:gradFill>
  </c:spPr>
</c:chartSpace>
</file>

<file path=xl/charts/chart5.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Comparison</a:t>
            </a:r>
            <a:r>
              <a:rPr lang="en-US" baseline="0"/>
              <a:t> of Combined CRL and LHL  Serial Holdings to Top 20 ARL Libraries and Top STE Sites Totals for 2013 - Bio Sciences</a:t>
            </a:r>
          </a:p>
          <a:p>
            <a:pPr>
              <a:defRPr/>
            </a:pPr>
            <a:endParaRPr lang="en-US"/>
          </a:p>
        </c:rich>
      </c:tx>
      <c:overlay val="1"/>
    </c:title>
    <c:plotArea>
      <c:layout>
        <c:manualLayout>
          <c:layoutTarget val="inner"/>
          <c:xMode val="edge"/>
          <c:yMode val="edge"/>
          <c:x val="4.8417403174936299E-2"/>
          <c:y val="0.13524538521039176"/>
          <c:w val="0.909828904867786"/>
          <c:h val="0.68676488635717925"/>
        </c:manualLayout>
      </c:layout>
      <c:barChart>
        <c:barDir val="col"/>
        <c:grouping val="clustered"/>
        <c:ser>
          <c:idx val="0"/>
          <c:order val="0"/>
          <c:tx>
            <c:strRef>
              <c:f>Sheet1!$B$49</c:f>
              <c:strCache>
                <c:ptCount val="1"/>
                <c:pt idx="0">
                  <c:v>CRL/LHL % of STE Group Total</c:v>
                </c:pt>
              </c:strCache>
            </c:strRef>
          </c:tx>
          <c:cat>
            <c:strRef>
              <c:f>Sheet1!$A$50:$A$56</c:f>
              <c:strCache>
                <c:ptCount val="7"/>
                <c:pt idx="0">
                  <c:v>Analytical Chemistry</c:v>
                </c:pt>
                <c:pt idx="1">
                  <c:v>Chemistry, General</c:v>
                </c:pt>
                <c:pt idx="2">
                  <c:v>Crystallography</c:v>
                </c:pt>
                <c:pt idx="3">
                  <c:v>Inorganic Chemistry, General</c:v>
                </c:pt>
                <c:pt idx="4">
                  <c:v>Organic Chemistry, General</c:v>
                </c:pt>
                <c:pt idx="5">
                  <c:v>Physical &amp; Theoretical Chemistry</c:v>
                </c:pt>
                <c:pt idx="6">
                  <c:v>Total</c:v>
                </c:pt>
              </c:strCache>
            </c:strRef>
          </c:cat>
          <c:val>
            <c:numRef>
              <c:f>Sheet1!$B$50:$B$56</c:f>
              <c:numCache>
                <c:formatCode>0%</c:formatCode>
                <c:ptCount val="7"/>
                <c:pt idx="0">
                  <c:v>0.31060606060606061</c:v>
                </c:pt>
                <c:pt idx="1">
                  <c:v>0.40713706407137062</c:v>
                </c:pt>
                <c:pt idx="2">
                  <c:v>0.31927710843373491</c:v>
                </c:pt>
                <c:pt idx="3">
                  <c:v>0.32795698924731181</c:v>
                </c:pt>
                <c:pt idx="4">
                  <c:v>0.2822085889570552</c:v>
                </c:pt>
                <c:pt idx="5">
                  <c:v>0.3515151515151515</c:v>
                </c:pt>
                <c:pt idx="6">
                  <c:v>0.35623749166110741</c:v>
                </c:pt>
              </c:numCache>
            </c:numRef>
          </c:val>
        </c:ser>
        <c:ser>
          <c:idx val="1"/>
          <c:order val="1"/>
          <c:tx>
            <c:strRef>
              <c:f>Sheet1!$D$49</c:f>
              <c:strCache>
                <c:ptCount val="1"/>
                <c:pt idx="0">
                  <c:v>CRL/LHL % of Top ARL Libraries Total</c:v>
                </c:pt>
              </c:strCache>
            </c:strRef>
          </c:tx>
          <c:cat>
            <c:strRef>
              <c:f>Sheet1!$A$50:$A$56</c:f>
              <c:strCache>
                <c:ptCount val="7"/>
                <c:pt idx="0">
                  <c:v>Analytical Chemistry</c:v>
                </c:pt>
                <c:pt idx="1">
                  <c:v>Chemistry, General</c:v>
                </c:pt>
                <c:pt idx="2">
                  <c:v>Crystallography</c:v>
                </c:pt>
                <c:pt idx="3">
                  <c:v>Inorganic Chemistry, General</c:v>
                </c:pt>
                <c:pt idx="4">
                  <c:v>Organic Chemistry, General</c:v>
                </c:pt>
                <c:pt idx="5">
                  <c:v>Physical &amp; Theoretical Chemistry</c:v>
                </c:pt>
                <c:pt idx="6">
                  <c:v>Total</c:v>
                </c:pt>
              </c:strCache>
            </c:strRef>
          </c:cat>
          <c:val>
            <c:numRef>
              <c:f>Sheet1!$D$50:$D$56</c:f>
              <c:numCache>
                <c:formatCode>0%</c:formatCode>
                <c:ptCount val="7"/>
                <c:pt idx="0">
                  <c:v>0.31178707224334601</c:v>
                </c:pt>
                <c:pt idx="1">
                  <c:v>0.39005439005439008</c:v>
                </c:pt>
                <c:pt idx="2">
                  <c:v>0.3271604938271605</c:v>
                </c:pt>
                <c:pt idx="3">
                  <c:v>0.33152173913043476</c:v>
                </c:pt>
                <c:pt idx="4">
                  <c:v>0.26796116504854367</c:v>
                </c:pt>
                <c:pt idx="5">
                  <c:v>0.34992458521870284</c:v>
                </c:pt>
                <c:pt idx="6">
                  <c:v>0.34743005855562786</c:v>
                </c:pt>
              </c:numCache>
            </c:numRef>
          </c:val>
        </c:ser>
        <c:axId val="88157568"/>
        <c:axId val="88208512"/>
      </c:barChart>
      <c:catAx>
        <c:axId val="88157568"/>
        <c:scaling>
          <c:orientation val="minMax"/>
        </c:scaling>
        <c:axPos val="b"/>
        <c:tickLblPos val="nextTo"/>
        <c:txPr>
          <a:bodyPr/>
          <a:lstStyle/>
          <a:p>
            <a:pPr>
              <a:defRPr sz="1100" b="1"/>
            </a:pPr>
            <a:endParaRPr lang="en-US"/>
          </a:p>
        </c:txPr>
        <c:crossAx val="88208512"/>
        <c:crosses val="autoZero"/>
        <c:auto val="1"/>
        <c:lblAlgn val="ctr"/>
        <c:lblOffset val="100"/>
      </c:catAx>
      <c:valAx>
        <c:axId val="88208512"/>
        <c:scaling>
          <c:orientation val="minMax"/>
        </c:scaling>
        <c:axPos val="l"/>
        <c:majorGridlines/>
        <c:numFmt formatCode="0%" sourceLinked="0"/>
        <c:tickLblPos val="nextTo"/>
        <c:spPr>
          <a:ln w="12700">
            <a:solidFill>
              <a:schemeClr val="tx1"/>
            </a:solidFill>
          </a:ln>
        </c:spPr>
        <c:txPr>
          <a:bodyPr/>
          <a:lstStyle/>
          <a:p>
            <a:pPr>
              <a:defRPr b="1"/>
            </a:pPr>
            <a:endParaRPr lang="en-US"/>
          </a:p>
        </c:txPr>
        <c:crossAx val="88157568"/>
        <c:crosses val="autoZero"/>
        <c:crossBetween val="between"/>
      </c:valAx>
      <c:spPr>
        <a:gradFill>
          <a:gsLst>
            <a:gs pos="0">
              <a:srgbClr val="8488C4">
                <a:alpha val="0"/>
              </a:srgbClr>
            </a:gs>
            <a:gs pos="53000">
              <a:srgbClr val="D4DEFF"/>
            </a:gs>
            <a:gs pos="83000">
              <a:srgbClr val="D4DEFF"/>
            </a:gs>
            <a:gs pos="100000">
              <a:srgbClr val="96AB94"/>
            </a:gs>
          </a:gsLst>
          <a:lin ang="5400000" scaled="0"/>
        </a:gradFill>
      </c:spPr>
    </c:plotArea>
    <c:legend>
      <c:legendPos val="b"/>
      <c:txPr>
        <a:bodyPr/>
        <a:lstStyle/>
        <a:p>
          <a:pPr>
            <a:defRPr sz="1200" b="1"/>
          </a:pPr>
          <a:endParaRPr lang="en-US"/>
        </a:p>
      </c:txPr>
    </c:legend>
    <c:plotVisOnly val="1"/>
    <c:dispBlanksAs val="gap"/>
  </c:chart>
  <c:spPr>
    <a:gradFill>
      <a:gsLst>
        <a:gs pos="0">
          <a:srgbClr val="8488C4">
            <a:alpha val="64000"/>
          </a:srgbClr>
        </a:gs>
        <a:gs pos="53000">
          <a:srgbClr val="D4DEFF"/>
        </a:gs>
        <a:gs pos="83000">
          <a:srgbClr val="D4DEFF"/>
        </a:gs>
        <a:gs pos="100000">
          <a:srgbClr val="96AB94"/>
        </a:gs>
      </a:gsLst>
      <a:lin ang="5400000" scaled="0"/>
    </a:gradFill>
  </c:spPr>
</c:chartSpace>
</file>

<file path=xl/charts/chart6.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Comparison</a:t>
            </a:r>
            <a:r>
              <a:rPr lang="en-US" baseline="0"/>
              <a:t> of Combined CRL and LHL  Serial Holdings to Top 20 ARL Libraries and Top STE Sites Averages for 2013</a:t>
            </a:r>
          </a:p>
          <a:p>
            <a:pPr>
              <a:defRPr/>
            </a:pPr>
            <a:endParaRPr lang="en-US"/>
          </a:p>
        </c:rich>
      </c:tx>
      <c:overlay val="1"/>
    </c:title>
    <c:plotArea>
      <c:layout>
        <c:manualLayout>
          <c:layoutTarget val="inner"/>
          <c:xMode val="edge"/>
          <c:yMode val="edge"/>
          <c:x val="4.8417403174936299E-2"/>
          <c:y val="0.13524538521039176"/>
          <c:w val="0.909828904867786"/>
          <c:h val="0.72315198136722258"/>
        </c:manualLayout>
      </c:layout>
      <c:barChart>
        <c:barDir val="col"/>
        <c:grouping val="clustered"/>
        <c:ser>
          <c:idx val="0"/>
          <c:order val="0"/>
          <c:tx>
            <c:strRef>
              <c:f>Sheet1!$C$49</c:f>
              <c:strCache>
                <c:ptCount val="1"/>
                <c:pt idx="0">
                  <c:v>CRL/LHL % of STE Group Avg</c:v>
                </c:pt>
              </c:strCache>
            </c:strRef>
          </c:tx>
          <c:cat>
            <c:strRef>
              <c:f>Sheet1!$A$50:$A$56</c:f>
              <c:strCache>
                <c:ptCount val="7"/>
                <c:pt idx="0">
                  <c:v>Analytical Chemistry</c:v>
                </c:pt>
                <c:pt idx="1">
                  <c:v>Chemistry, General</c:v>
                </c:pt>
                <c:pt idx="2">
                  <c:v>Crystallography</c:v>
                </c:pt>
                <c:pt idx="3">
                  <c:v>Inorganic Chemistry, General</c:v>
                </c:pt>
                <c:pt idx="4">
                  <c:v>Organic Chemistry, General</c:v>
                </c:pt>
                <c:pt idx="5">
                  <c:v>Physical &amp; Theoretical Chemistry</c:v>
                </c:pt>
                <c:pt idx="6">
                  <c:v>Total</c:v>
                </c:pt>
              </c:strCache>
            </c:strRef>
          </c:cat>
          <c:val>
            <c:numRef>
              <c:f>Sheet1!$C$50:$C$56</c:f>
              <c:numCache>
                <c:formatCode>0%</c:formatCode>
                <c:ptCount val="7"/>
                <c:pt idx="0">
                  <c:v>1.3045454545454547</c:v>
                </c:pt>
                <c:pt idx="1">
                  <c:v>1.7099756690997567</c:v>
                </c:pt>
                <c:pt idx="2">
                  <c:v>1.3409638554216867</c:v>
                </c:pt>
                <c:pt idx="3">
                  <c:v>1.3774193548387097</c:v>
                </c:pt>
                <c:pt idx="4">
                  <c:v>1.1852760736196319</c:v>
                </c:pt>
                <c:pt idx="5">
                  <c:v>1.4763636363636363</c:v>
                </c:pt>
                <c:pt idx="6">
                  <c:v>1.4961974649766512</c:v>
                </c:pt>
              </c:numCache>
            </c:numRef>
          </c:val>
        </c:ser>
        <c:ser>
          <c:idx val="1"/>
          <c:order val="1"/>
          <c:tx>
            <c:strRef>
              <c:f>Sheet1!$E$49</c:f>
              <c:strCache>
                <c:ptCount val="1"/>
                <c:pt idx="0">
                  <c:v>CRL/LHL % of Top ARL Libraries Avg</c:v>
                </c:pt>
              </c:strCache>
            </c:strRef>
          </c:tx>
          <c:cat>
            <c:strRef>
              <c:f>Sheet1!$A$50:$A$56</c:f>
              <c:strCache>
                <c:ptCount val="7"/>
                <c:pt idx="0">
                  <c:v>Analytical Chemistry</c:v>
                </c:pt>
                <c:pt idx="1">
                  <c:v>Chemistry, General</c:v>
                </c:pt>
                <c:pt idx="2">
                  <c:v>Crystallography</c:v>
                </c:pt>
                <c:pt idx="3">
                  <c:v>Inorganic Chemistry, General</c:v>
                </c:pt>
                <c:pt idx="4">
                  <c:v>Organic Chemistry, General</c:v>
                </c:pt>
                <c:pt idx="5">
                  <c:v>Physical &amp; Theoretical Chemistry</c:v>
                </c:pt>
                <c:pt idx="6">
                  <c:v>Total</c:v>
                </c:pt>
              </c:strCache>
            </c:strRef>
          </c:cat>
          <c:val>
            <c:numRef>
              <c:f>Sheet1!$E$50:$E$56</c:f>
              <c:numCache>
                <c:formatCode>0%</c:formatCode>
                <c:ptCount val="7"/>
                <c:pt idx="0">
                  <c:v>1.8395437262357415</c:v>
                </c:pt>
                <c:pt idx="1">
                  <c:v>2.3013209013209015</c:v>
                </c:pt>
                <c:pt idx="2">
                  <c:v>1.9302469135802471</c:v>
                </c:pt>
                <c:pt idx="3">
                  <c:v>1.9559782608695653</c:v>
                </c:pt>
                <c:pt idx="4">
                  <c:v>1.5809708737864079</c:v>
                </c:pt>
                <c:pt idx="5">
                  <c:v>2.0645550527903471</c:v>
                </c:pt>
                <c:pt idx="6">
                  <c:v>2.0498373454782044</c:v>
                </c:pt>
              </c:numCache>
            </c:numRef>
          </c:val>
        </c:ser>
        <c:axId val="111923200"/>
        <c:axId val="111924736"/>
      </c:barChart>
      <c:catAx>
        <c:axId val="111923200"/>
        <c:scaling>
          <c:orientation val="minMax"/>
        </c:scaling>
        <c:axPos val="b"/>
        <c:tickLblPos val="nextTo"/>
        <c:txPr>
          <a:bodyPr/>
          <a:lstStyle/>
          <a:p>
            <a:pPr>
              <a:defRPr sz="1100" b="1"/>
            </a:pPr>
            <a:endParaRPr lang="en-US"/>
          </a:p>
        </c:txPr>
        <c:crossAx val="111924736"/>
        <c:crosses val="autoZero"/>
        <c:auto val="1"/>
        <c:lblAlgn val="ctr"/>
        <c:lblOffset val="100"/>
      </c:catAx>
      <c:valAx>
        <c:axId val="111924736"/>
        <c:scaling>
          <c:orientation val="minMax"/>
        </c:scaling>
        <c:axPos val="l"/>
        <c:majorGridlines/>
        <c:numFmt formatCode="0%" sourceLinked="0"/>
        <c:tickLblPos val="nextTo"/>
        <c:spPr>
          <a:ln w="12700">
            <a:solidFill>
              <a:schemeClr val="tx1"/>
            </a:solidFill>
          </a:ln>
        </c:spPr>
        <c:txPr>
          <a:bodyPr/>
          <a:lstStyle/>
          <a:p>
            <a:pPr>
              <a:defRPr b="1"/>
            </a:pPr>
            <a:endParaRPr lang="en-US"/>
          </a:p>
        </c:txPr>
        <c:crossAx val="111923200"/>
        <c:crosses val="autoZero"/>
        <c:crossBetween val="between"/>
      </c:valAx>
      <c:spPr>
        <a:gradFill>
          <a:gsLst>
            <a:gs pos="0">
              <a:srgbClr val="FFEFD1"/>
            </a:gs>
            <a:gs pos="64999">
              <a:srgbClr val="F0EBD5"/>
            </a:gs>
            <a:gs pos="100000">
              <a:srgbClr val="D1C39F"/>
            </a:gs>
          </a:gsLst>
          <a:lin ang="5400000" scaled="0"/>
        </a:gradFill>
      </c:spPr>
    </c:plotArea>
    <c:legend>
      <c:legendPos val="b"/>
      <c:txPr>
        <a:bodyPr/>
        <a:lstStyle/>
        <a:p>
          <a:pPr>
            <a:defRPr sz="1200" b="1"/>
          </a:pPr>
          <a:endParaRPr lang="en-US"/>
        </a:p>
      </c:txPr>
    </c:legend>
    <c:plotVisOnly val="1"/>
    <c:dispBlanksAs val="gap"/>
  </c:chart>
  <c:spPr>
    <a:gradFill>
      <a:gsLst>
        <a:gs pos="0">
          <a:srgbClr val="FFEFD1"/>
        </a:gs>
        <a:gs pos="64999">
          <a:srgbClr val="F0EBD5"/>
        </a:gs>
        <a:gs pos="100000">
          <a:srgbClr val="D1C39F"/>
        </a:gs>
      </a:gsLst>
      <a:lin ang="5400000" scaled="0"/>
    </a:gradFill>
  </c:spPr>
</c:chartSpace>
</file>

<file path=xl/charts/chart7.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Comparison</a:t>
            </a:r>
            <a:r>
              <a:rPr lang="en-US" baseline="0"/>
              <a:t> of Combined CRL and LHL  Serial Holdings to Top 20 ARL Libraries and Top STE Sites Totals for 2013 </a:t>
            </a:r>
          </a:p>
          <a:p>
            <a:pPr>
              <a:defRPr/>
            </a:pPr>
            <a:endParaRPr lang="en-US" baseline="0"/>
          </a:p>
          <a:p>
            <a:pPr>
              <a:defRPr/>
            </a:pPr>
            <a:endParaRPr lang="en-US"/>
          </a:p>
        </c:rich>
      </c:tx>
      <c:layout/>
      <c:overlay val="1"/>
    </c:title>
    <c:plotArea>
      <c:layout>
        <c:manualLayout>
          <c:layoutTarget val="inner"/>
          <c:xMode val="edge"/>
          <c:yMode val="edge"/>
          <c:x val="4.8417403174936299E-2"/>
          <c:y val="0.1130088323864889"/>
          <c:w val="0.79620132144510591"/>
          <c:h val="0.6299613828815428"/>
        </c:manualLayout>
      </c:layout>
      <c:barChart>
        <c:barDir val="col"/>
        <c:grouping val="clustered"/>
        <c:ser>
          <c:idx val="0"/>
          <c:order val="0"/>
          <c:tx>
            <c:strRef>
              <c:f>Sheet1!$B$58</c:f>
              <c:strCache>
                <c:ptCount val="1"/>
                <c:pt idx="0">
                  <c:v>CRL/LHL % of STE Group Total</c:v>
                </c:pt>
              </c:strCache>
            </c:strRef>
          </c:tx>
          <c:cat>
            <c:strRef>
              <c:f>Sheet1!$A$59:$A$73</c:f>
              <c:strCache>
                <c:ptCount val="15"/>
                <c:pt idx="0">
                  <c:v>Computer Networks</c:v>
                </c:pt>
                <c:pt idx="1">
                  <c:v>Programming &amp; Languages</c:v>
                </c:pt>
                <c:pt idx="2">
                  <c:v>Computer Science - General</c:v>
                </c:pt>
                <c:pt idx="3">
                  <c:v>Computer Software</c:v>
                </c:pt>
                <c:pt idx="4">
                  <c:v>Computers, General</c:v>
                </c:pt>
                <c:pt idx="5">
                  <c:v>Cybernetics</c:v>
                </c:pt>
                <c:pt idx="6">
                  <c:v>Machine Theory, Automata</c:v>
                </c:pt>
                <c:pt idx="7">
                  <c:v>Management Info Systems</c:v>
                </c:pt>
                <c:pt idx="8">
                  <c:v>Modeling &amp; Simulation</c:v>
                </c:pt>
                <c:pt idx="9">
                  <c:v>Office Automation</c:v>
                </c:pt>
                <c:pt idx="10">
                  <c:v>Online Data Processing</c:v>
                </c:pt>
                <c:pt idx="11">
                  <c:v>Optical Data Processing</c:v>
                </c:pt>
                <c:pt idx="12">
                  <c:v>Special Computers &amp; Systems</c:v>
                </c:pt>
                <c:pt idx="13">
                  <c:v>Special Topics</c:v>
                </c:pt>
                <c:pt idx="14">
                  <c:v>Total</c:v>
                </c:pt>
              </c:strCache>
            </c:strRef>
          </c:cat>
          <c:val>
            <c:numRef>
              <c:f>Sheet1!$B$59:$B$73</c:f>
              <c:numCache>
                <c:formatCode>0%</c:formatCode>
                <c:ptCount val="15"/>
                <c:pt idx="0">
                  <c:v>0.116751269035533</c:v>
                </c:pt>
                <c:pt idx="1">
                  <c:v>0.11377245508982035</c:v>
                </c:pt>
                <c:pt idx="2">
                  <c:v>0.16893203883495145</c:v>
                </c:pt>
                <c:pt idx="3">
                  <c:v>8.9385474860335198E-2</c:v>
                </c:pt>
                <c:pt idx="4">
                  <c:v>0.16143497757847533</c:v>
                </c:pt>
                <c:pt idx="5">
                  <c:v>0.13140311804008908</c:v>
                </c:pt>
                <c:pt idx="6">
                  <c:v>0.13698630136986301</c:v>
                </c:pt>
                <c:pt idx="7">
                  <c:v>0.24561403508771928</c:v>
                </c:pt>
                <c:pt idx="8">
                  <c:v>0.26666666666666666</c:v>
                </c:pt>
                <c:pt idx="9">
                  <c:v>0.1453900709219858</c:v>
                </c:pt>
                <c:pt idx="10">
                  <c:v>5.2631578947368418E-2</c:v>
                </c:pt>
                <c:pt idx="11">
                  <c:v>0.10176991150442478</c:v>
                </c:pt>
                <c:pt idx="12">
                  <c:v>9.5238095238095233E-2</c:v>
                </c:pt>
                <c:pt idx="13">
                  <c:v>0.11857292759706191</c:v>
                </c:pt>
                <c:pt idx="14">
                  <c:v>0.13022113022113022</c:v>
                </c:pt>
              </c:numCache>
            </c:numRef>
          </c:val>
        </c:ser>
        <c:ser>
          <c:idx val="1"/>
          <c:order val="1"/>
          <c:tx>
            <c:strRef>
              <c:f>Sheet1!$D$58</c:f>
              <c:strCache>
                <c:ptCount val="1"/>
                <c:pt idx="0">
                  <c:v>CRL/LHL % of Top ARL Libraries Total</c:v>
                </c:pt>
              </c:strCache>
            </c:strRef>
          </c:tx>
          <c:cat>
            <c:strRef>
              <c:f>Sheet1!$A$59:$A$73</c:f>
              <c:strCache>
                <c:ptCount val="15"/>
                <c:pt idx="0">
                  <c:v>Computer Networks</c:v>
                </c:pt>
                <c:pt idx="1">
                  <c:v>Programming &amp; Languages</c:v>
                </c:pt>
                <c:pt idx="2">
                  <c:v>Computer Science - General</c:v>
                </c:pt>
                <c:pt idx="3">
                  <c:v>Computer Software</c:v>
                </c:pt>
                <c:pt idx="4">
                  <c:v>Computers, General</c:v>
                </c:pt>
                <c:pt idx="5">
                  <c:v>Cybernetics</c:v>
                </c:pt>
                <c:pt idx="6">
                  <c:v>Machine Theory, Automata</c:v>
                </c:pt>
                <c:pt idx="7">
                  <c:v>Management Info Systems</c:v>
                </c:pt>
                <c:pt idx="8">
                  <c:v>Modeling &amp; Simulation</c:v>
                </c:pt>
                <c:pt idx="9">
                  <c:v>Office Automation</c:v>
                </c:pt>
                <c:pt idx="10">
                  <c:v>Online Data Processing</c:v>
                </c:pt>
                <c:pt idx="11">
                  <c:v>Optical Data Processing</c:v>
                </c:pt>
                <c:pt idx="12">
                  <c:v>Special Computers &amp; Systems</c:v>
                </c:pt>
                <c:pt idx="13">
                  <c:v>Special Topics</c:v>
                </c:pt>
                <c:pt idx="14">
                  <c:v>Total</c:v>
                </c:pt>
              </c:strCache>
            </c:strRef>
          </c:cat>
          <c:val>
            <c:numRef>
              <c:f>Sheet1!$D$59:$D$73</c:f>
              <c:numCache>
                <c:formatCode>0%</c:formatCode>
                <c:ptCount val="15"/>
                <c:pt idx="0">
                  <c:v>0.11165048543689321</c:v>
                </c:pt>
                <c:pt idx="1">
                  <c:v>0.10215053763440861</c:v>
                </c:pt>
                <c:pt idx="2">
                  <c:v>0.15330396475770924</c:v>
                </c:pt>
                <c:pt idx="3">
                  <c:v>8.3044982698961933E-2</c:v>
                </c:pt>
                <c:pt idx="4">
                  <c:v>0.14814814814814814</c:v>
                </c:pt>
                <c:pt idx="5">
                  <c:v>0.14114832535885166</c:v>
                </c:pt>
                <c:pt idx="6">
                  <c:v>0.14285714285714285</c:v>
                </c:pt>
                <c:pt idx="7">
                  <c:v>0.22222222222222221</c:v>
                </c:pt>
                <c:pt idx="8">
                  <c:v>0.23529411764705882</c:v>
                </c:pt>
                <c:pt idx="9">
                  <c:v>0.11051212938005391</c:v>
                </c:pt>
                <c:pt idx="10">
                  <c:v>4.6511627906976744E-2</c:v>
                </c:pt>
                <c:pt idx="11">
                  <c:v>0.1050228310502283</c:v>
                </c:pt>
                <c:pt idx="12">
                  <c:v>8.5409252669039148E-2</c:v>
                </c:pt>
                <c:pt idx="13">
                  <c:v>0.11221449851042702</c:v>
                </c:pt>
                <c:pt idx="14">
                  <c:v>0.12085599017716191</c:v>
                </c:pt>
              </c:numCache>
            </c:numRef>
          </c:val>
        </c:ser>
        <c:axId val="120422784"/>
        <c:axId val="34037760"/>
      </c:barChart>
      <c:catAx>
        <c:axId val="120422784"/>
        <c:scaling>
          <c:orientation val="minMax"/>
        </c:scaling>
        <c:axPos val="b"/>
        <c:tickLblPos val="nextTo"/>
        <c:txPr>
          <a:bodyPr/>
          <a:lstStyle/>
          <a:p>
            <a:pPr>
              <a:defRPr sz="1100" b="1"/>
            </a:pPr>
            <a:endParaRPr lang="en-US"/>
          </a:p>
        </c:txPr>
        <c:crossAx val="34037760"/>
        <c:crosses val="autoZero"/>
        <c:auto val="1"/>
        <c:lblAlgn val="ctr"/>
        <c:lblOffset val="100"/>
      </c:catAx>
      <c:valAx>
        <c:axId val="34037760"/>
        <c:scaling>
          <c:orientation val="minMax"/>
        </c:scaling>
        <c:axPos val="l"/>
        <c:majorGridlines/>
        <c:numFmt formatCode="0%" sourceLinked="0"/>
        <c:tickLblPos val="nextTo"/>
        <c:spPr>
          <a:ln w="12700">
            <a:solidFill>
              <a:schemeClr val="tx1"/>
            </a:solidFill>
          </a:ln>
        </c:spPr>
        <c:txPr>
          <a:bodyPr/>
          <a:lstStyle/>
          <a:p>
            <a:pPr>
              <a:defRPr b="1"/>
            </a:pPr>
            <a:endParaRPr lang="en-US"/>
          </a:p>
        </c:txPr>
        <c:crossAx val="120422784"/>
        <c:crosses val="autoZero"/>
        <c:crossBetween val="between"/>
      </c:valAx>
      <c:spPr>
        <a:gradFill>
          <a:gsLst>
            <a:gs pos="0">
              <a:srgbClr val="8488C4">
                <a:alpha val="0"/>
              </a:srgbClr>
            </a:gs>
            <a:gs pos="53000">
              <a:srgbClr val="D4DEFF"/>
            </a:gs>
            <a:gs pos="83000">
              <a:srgbClr val="D4DEFF"/>
            </a:gs>
            <a:gs pos="100000">
              <a:srgbClr val="96AB94"/>
            </a:gs>
          </a:gsLst>
          <a:lin ang="5400000" scaled="0"/>
        </a:gradFill>
      </c:spPr>
    </c:plotArea>
    <c:legend>
      <c:legendPos val="r"/>
      <c:layout>
        <c:manualLayout>
          <c:xMode val="edge"/>
          <c:yMode val="edge"/>
          <c:x val="0.87146249459093506"/>
          <c:y val="0.25235835654483041"/>
          <c:w val="0.11974218396603674"/>
          <c:h val="0.32345517598477186"/>
        </c:manualLayout>
      </c:layout>
      <c:txPr>
        <a:bodyPr/>
        <a:lstStyle/>
        <a:p>
          <a:pPr>
            <a:defRPr sz="1200" b="1"/>
          </a:pPr>
          <a:endParaRPr lang="en-US"/>
        </a:p>
      </c:txPr>
    </c:legend>
    <c:plotVisOnly val="1"/>
    <c:dispBlanksAs val="gap"/>
  </c:chart>
  <c:spPr>
    <a:gradFill>
      <a:gsLst>
        <a:gs pos="0">
          <a:srgbClr val="8488C4">
            <a:alpha val="64000"/>
          </a:srgbClr>
        </a:gs>
        <a:gs pos="53000">
          <a:srgbClr val="D4DEFF"/>
        </a:gs>
        <a:gs pos="83000">
          <a:srgbClr val="D4DEFF"/>
        </a:gs>
        <a:gs pos="100000">
          <a:srgbClr val="96AB94"/>
        </a:gs>
      </a:gsLst>
      <a:lin ang="5400000" scaled="0"/>
    </a:gradFill>
  </c:spPr>
</c:chartSpace>
</file>

<file path=xl/charts/chart8.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Comparison</a:t>
            </a:r>
            <a:r>
              <a:rPr lang="en-US" baseline="0"/>
              <a:t> of Combined CRL and LHL  Serial Holdings to Top 20 ARL Libraries and Top STE Sites Averages for 2013</a:t>
            </a:r>
          </a:p>
          <a:p>
            <a:pPr>
              <a:defRPr/>
            </a:pPr>
            <a:endParaRPr lang="en-US"/>
          </a:p>
        </c:rich>
      </c:tx>
      <c:overlay val="1"/>
    </c:title>
    <c:plotArea>
      <c:layout>
        <c:manualLayout>
          <c:layoutTarget val="inner"/>
          <c:xMode val="edge"/>
          <c:yMode val="edge"/>
          <c:x val="4.9883323481880786E-2"/>
          <c:y val="0.10602254185351669"/>
          <c:w val="0.81079832316388767"/>
          <c:h val="0.62679541904611413"/>
        </c:manualLayout>
      </c:layout>
      <c:barChart>
        <c:barDir val="col"/>
        <c:grouping val="clustered"/>
        <c:ser>
          <c:idx val="0"/>
          <c:order val="0"/>
          <c:tx>
            <c:strRef>
              <c:f>Sheet1!$C$58</c:f>
              <c:strCache>
                <c:ptCount val="1"/>
                <c:pt idx="0">
                  <c:v>CRL/LHL % of STE Group Avg</c:v>
                </c:pt>
              </c:strCache>
            </c:strRef>
          </c:tx>
          <c:cat>
            <c:strRef>
              <c:f>Sheet1!$A$59:$A$73</c:f>
              <c:strCache>
                <c:ptCount val="15"/>
                <c:pt idx="0">
                  <c:v>Computer Networks</c:v>
                </c:pt>
                <c:pt idx="1">
                  <c:v>Programming &amp; Languages</c:v>
                </c:pt>
                <c:pt idx="2">
                  <c:v>Computer Science - General</c:v>
                </c:pt>
                <c:pt idx="3">
                  <c:v>Computer Software</c:v>
                </c:pt>
                <c:pt idx="4">
                  <c:v>Computers, General</c:v>
                </c:pt>
                <c:pt idx="5">
                  <c:v>Cybernetics</c:v>
                </c:pt>
                <c:pt idx="6">
                  <c:v>Machine Theory, Automata</c:v>
                </c:pt>
                <c:pt idx="7">
                  <c:v>Management Info Systems</c:v>
                </c:pt>
                <c:pt idx="8">
                  <c:v>Modeling &amp; Simulation</c:v>
                </c:pt>
                <c:pt idx="9">
                  <c:v>Office Automation</c:v>
                </c:pt>
                <c:pt idx="10">
                  <c:v>Online Data Processing</c:v>
                </c:pt>
                <c:pt idx="11">
                  <c:v>Optical Data Processing</c:v>
                </c:pt>
                <c:pt idx="12">
                  <c:v>Special Computers &amp; Systems</c:v>
                </c:pt>
                <c:pt idx="13">
                  <c:v>Special Topics</c:v>
                </c:pt>
                <c:pt idx="14">
                  <c:v>Total</c:v>
                </c:pt>
              </c:strCache>
            </c:strRef>
          </c:cat>
          <c:val>
            <c:numRef>
              <c:f>Sheet1!$C$59:$C$73</c:f>
              <c:numCache>
                <c:formatCode>0%</c:formatCode>
                <c:ptCount val="15"/>
                <c:pt idx="0">
                  <c:v>0.49035532994923858</c:v>
                </c:pt>
                <c:pt idx="1">
                  <c:v>0.47784431137724553</c:v>
                </c:pt>
                <c:pt idx="2">
                  <c:v>0.70951456310679606</c:v>
                </c:pt>
                <c:pt idx="3">
                  <c:v>0.37541899441340787</c:v>
                </c:pt>
                <c:pt idx="4">
                  <c:v>0.67802690582959646</c:v>
                </c:pt>
                <c:pt idx="5">
                  <c:v>0.5518930957683742</c:v>
                </c:pt>
                <c:pt idx="6">
                  <c:v>0.57534246575342474</c:v>
                </c:pt>
                <c:pt idx="7">
                  <c:v>1.0315789473684212</c:v>
                </c:pt>
                <c:pt idx="8">
                  <c:v>1.1200000000000001</c:v>
                </c:pt>
                <c:pt idx="9">
                  <c:v>0.61063829787234047</c:v>
                </c:pt>
                <c:pt idx="10">
                  <c:v>0.22105263157894736</c:v>
                </c:pt>
                <c:pt idx="11">
                  <c:v>0.42743362831858406</c:v>
                </c:pt>
                <c:pt idx="12">
                  <c:v>0.4</c:v>
                </c:pt>
                <c:pt idx="13">
                  <c:v>0.49800629590766005</c:v>
                </c:pt>
                <c:pt idx="14">
                  <c:v>0.54692874692874693</c:v>
                </c:pt>
              </c:numCache>
            </c:numRef>
          </c:val>
        </c:ser>
        <c:ser>
          <c:idx val="1"/>
          <c:order val="1"/>
          <c:tx>
            <c:strRef>
              <c:f>Sheet1!$E$58</c:f>
              <c:strCache>
                <c:ptCount val="1"/>
                <c:pt idx="0">
                  <c:v>CRL/LHL % of Top ARL Libraries Avg</c:v>
                </c:pt>
              </c:strCache>
            </c:strRef>
          </c:tx>
          <c:cat>
            <c:strRef>
              <c:f>Sheet1!$A$59:$A$73</c:f>
              <c:strCache>
                <c:ptCount val="15"/>
                <c:pt idx="0">
                  <c:v>Computer Networks</c:v>
                </c:pt>
                <c:pt idx="1">
                  <c:v>Programming &amp; Languages</c:v>
                </c:pt>
                <c:pt idx="2">
                  <c:v>Computer Science - General</c:v>
                </c:pt>
                <c:pt idx="3">
                  <c:v>Computer Software</c:v>
                </c:pt>
                <c:pt idx="4">
                  <c:v>Computers, General</c:v>
                </c:pt>
                <c:pt idx="5">
                  <c:v>Cybernetics</c:v>
                </c:pt>
                <c:pt idx="6">
                  <c:v>Machine Theory, Automata</c:v>
                </c:pt>
                <c:pt idx="7">
                  <c:v>Management Info Systems</c:v>
                </c:pt>
                <c:pt idx="8">
                  <c:v>Modeling &amp; Simulation</c:v>
                </c:pt>
                <c:pt idx="9">
                  <c:v>Office Automation</c:v>
                </c:pt>
                <c:pt idx="10">
                  <c:v>Online Data Processing</c:v>
                </c:pt>
                <c:pt idx="11">
                  <c:v>Optical Data Processing</c:v>
                </c:pt>
                <c:pt idx="12">
                  <c:v>Special Computers &amp; Systems</c:v>
                </c:pt>
                <c:pt idx="13">
                  <c:v>Special Topics</c:v>
                </c:pt>
                <c:pt idx="14">
                  <c:v>Total</c:v>
                </c:pt>
              </c:strCache>
            </c:strRef>
          </c:cat>
          <c:val>
            <c:numRef>
              <c:f>Sheet1!$E$59:$E$73</c:f>
              <c:numCache>
                <c:formatCode>0%</c:formatCode>
                <c:ptCount val="15"/>
                <c:pt idx="0">
                  <c:v>0.65873786407766999</c:v>
                </c:pt>
                <c:pt idx="1">
                  <c:v>0.60268817204301073</c:v>
                </c:pt>
                <c:pt idx="2">
                  <c:v>0.90449339207048474</c:v>
                </c:pt>
                <c:pt idx="3">
                  <c:v>0.48996539792387545</c:v>
                </c:pt>
                <c:pt idx="4">
                  <c:v>0.87407407407407423</c:v>
                </c:pt>
                <c:pt idx="5">
                  <c:v>0.83277511961722483</c:v>
                </c:pt>
                <c:pt idx="6">
                  <c:v>0.84285714285714297</c:v>
                </c:pt>
                <c:pt idx="7">
                  <c:v>1.3111111111111111</c:v>
                </c:pt>
                <c:pt idx="8">
                  <c:v>1.388235294117647</c:v>
                </c:pt>
                <c:pt idx="9">
                  <c:v>0.65202156334231809</c:v>
                </c:pt>
                <c:pt idx="10">
                  <c:v>0.2744186046511628</c:v>
                </c:pt>
                <c:pt idx="11">
                  <c:v>0.61963470319634706</c:v>
                </c:pt>
                <c:pt idx="12">
                  <c:v>0.50391459074733103</c:v>
                </c:pt>
                <c:pt idx="13">
                  <c:v>0.6620655412115195</c:v>
                </c:pt>
                <c:pt idx="14">
                  <c:v>0.7130503420452553</c:v>
                </c:pt>
              </c:numCache>
            </c:numRef>
          </c:val>
        </c:ser>
        <c:axId val="35235328"/>
        <c:axId val="35236864"/>
      </c:barChart>
      <c:catAx>
        <c:axId val="35235328"/>
        <c:scaling>
          <c:orientation val="minMax"/>
        </c:scaling>
        <c:axPos val="b"/>
        <c:tickLblPos val="nextTo"/>
        <c:txPr>
          <a:bodyPr/>
          <a:lstStyle/>
          <a:p>
            <a:pPr>
              <a:defRPr sz="1100" b="1"/>
            </a:pPr>
            <a:endParaRPr lang="en-US"/>
          </a:p>
        </c:txPr>
        <c:crossAx val="35236864"/>
        <c:crosses val="autoZero"/>
        <c:auto val="1"/>
        <c:lblAlgn val="ctr"/>
        <c:lblOffset val="100"/>
      </c:catAx>
      <c:valAx>
        <c:axId val="35236864"/>
        <c:scaling>
          <c:orientation val="minMax"/>
        </c:scaling>
        <c:axPos val="l"/>
        <c:majorGridlines/>
        <c:numFmt formatCode="0%" sourceLinked="0"/>
        <c:tickLblPos val="nextTo"/>
        <c:spPr>
          <a:ln w="12700">
            <a:solidFill>
              <a:schemeClr val="tx1"/>
            </a:solidFill>
          </a:ln>
        </c:spPr>
        <c:txPr>
          <a:bodyPr/>
          <a:lstStyle/>
          <a:p>
            <a:pPr>
              <a:defRPr b="1"/>
            </a:pPr>
            <a:endParaRPr lang="en-US"/>
          </a:p>
        </c:txPr>
        <c:crossAx val="35235328"/>
        <c:crosses val="autoZero"/>
        <c:crossBetween val="between"/>
      </c:valAx>
      <c:spPr>
        <a:gradFill>
          <a:gsLst>
            <a:gs pos="0">
              <a:srgbClr val="FFEFD1"/>
            </a:gs>
            <a:gs pos="64999">
              <a:srgbClr val="F0EBD5"/>
            </a:gs>
            <a:gs pos="100000">
              <a:srgbClr val="D1C39F"/>
            </a:gs>
          </a:gsLst>
          <a:lin ang="5400000" scaled="0"/>
        </a:gradFill>
      </c:spPr>
    </c:plotArea>
    <c:legend>
      <c:legendPos val="r"/>
      <c:layout>
        <c:manualLayout>
          <c:xMode val="edge"/>
          <c:yMode val="edge"/>
          <c:x val="0.88873075778157984"/>
          <c:y val="0.26246588311847291"/>
          <c:w val="0.10687158149690602"/>
          <c:h val="0.27898205906074508"/>
        </c:manualLayout>
      </c:layout>
      <c:txPr>
        <a:bodyPr/>
        <a:lstStyle/>
        <a:p>
          <a:pPr>
            <a:defRPr sz="1200" b="1"/>
          </a:pPr>
          <a:endParaRPr lang="en-US"/>
        </a:p>
      </c:txPr>
    </c:legend>
    <c:plotVisOnly val="1"/>
    <c:dispBlanksAs val="gap"/>
  </c:chart>
  <c:spPr>
    <a:gradFill>
      <a:gsLst>
        <a:gs pos="0">
          <a:srgbClr val="FFEFD1"/>
        </a:gs>
        <a:gs pos="64999">
          <a:srgbClr val="F0EBD5"/>
        </a:gs>
        <a:gs pos="100000">
          <a:srgbClr val="D1C39F"/>
        </a:gs>
      </a:gsLst>
      <a:lin ang="5400000" scaled="0"/>
    </a:gradFill>
  </c:spPr>
</c:chartSpace>
</file>

<file path=xl/charts/chart9.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Comparison</a:t>
            </a:r>
            <a:r>
              <a:rPr lang="en-US" baseline="0"/>
              <a:t> of Combined CRL and LHL  Serial Holdings to Top 20 ARL Libraries and Top STE Sites Totals for 2013 </a:t>
            </a:r>
          </a:p>
          <a:p>
            <a:pPr>
              <a:defRPr/>
            </a:pPr>
            <a:endParaRPr lang="en-US" baseline="0"/>
          </a:p>
          <a:p>
            <a:pPr>
              <a:defRPr/>
            </a:pPr>
            <a:endParaRPr lang="en-US"/>
          </a:p>
        </c:rich>
      </c:tx>
      <c:overlay val="1"/>
    </c:title>
    <c:plotArea>
      <c:layout>
        <c:manualLayout>
          <c:layoutTarget val="inner"/>
          <c:xMode val="edge"/>
          <c:yMode val="edge"/>
          <c:x val="4.8417403174936299E-2"/>
          <c:y val="0.1150303377012174"/>
          <c:w val="0.82137256185205887"/>
          <c:h val="0.60974680725519914"/>
        </c:manualLayout>
      </c:layout>
      <c:barChart>
        <c:barDir val="col"/>
        <c:grouping val="clustered"/>
        <c:ser>
          <c:idx val="0"/>
          <c:order val="0"/>
          <c:tx>
            <c:strRef>
              <c:f>Sheet1!$B$75</c:f>
              <c:strCache>
                <c:ptCount val="1"/>
                <c:pt idx="0">
                  <c:v>CRL/LHL % of STE Group Total</c:v>
                </c:pt>
              </c:strCache>
            </c:strRef>
          </c:tx>
          <c:cat>
            <c:strRef>
              <c:f>Sheet1!$A$76:$A$96</c:f>
              <c:strCache>
                <c:ptCount val="21"/>
                <c:pt idx="0">
                  <c:v>Bridge Engineering</c:v>
                </c:pt>
                <c:pt idx="1">
                  <c:v>Building Construction</c:v>
                </c:pt>
                <c:pt idx="2">
                  <c:v>Chemical Technology</c:v>
                </c:pt>
                <c:pt idx="3">
                  <c:v>Domestic Engineering</c:v>
                </c:pt>
                <c:pt idx="4">
                  <c:v>Electrical Engineering</c:v>
                </c:pt>
                <c:pt idx="5">
                  <c:v>Environmental Technology</c:v>
                </c:pt>
                <c:pt idx="6">
                  <c:v>General Engineering</c:v>
                </c:pt>
                <c:pt idx="7">
                  <c:v>General Technology</c:v>
                </c:pt>
                <c:pt idx="8">
                  <c:v>Handicrafts, Arts &amp; Crafts</c:v>
                </c:pt>
                <c:pt idx="9">
                  <c:v>Highway Engineering</c:v>
                </c:pt>
                <c:pt idx="10">
                  <c:v>Hydraulic Engineering</c:v>
                </c:pt>
                <c:pt idx="11">
                  <c:v>Manufactures</c:v>
                </c:pt>
                <c:pt idx="12">
                  <c:v>Mechanical Eng &amp; Machinery</c:v>
                </c:pt>
                <c:pt idx="13">
                  <c:v>Military Engineering</c:v>
                </c:pt>
                <c:pt idx="14">
                  <c:v>Mining Eng &amp; Metallurgy</c:v>
                </c:pt>
                <c:pt idx="15">
                  <c:v>Motor Vehicles, Etc.</c:v>
                </c:pt>
                <c:pt idx="16">
                  <c:v>Naval Architecture</c:v>
                </c:pt>
                <c:pt idx="17">
                  <c:v>Navigation, Merchant Marine</c:v>
                </c:pt>
                <c:pt idx="18">
                  <c:v>Printing</c:v>
                </c:pt>
                <c:pt idx="19">
                  <c:v>Railroad Engineering</c:v>
                </c:pt>
                <c:pt idx="20">
                  <c:v>Total</c:v>
                </c:pt>
              </c:strCache>
            </c:strRef>
          </c:cat>
          <c:val>
            <c:numRef>
              <c:f>Sheet1!$B$76:$B$96</c:f>
              <c:numCache>
                <c:formatCode>0%</c:formatCode>
                <c:ptCount val="21"/>
                <c:pt idx="0">
                  <c:v>0.23478260869565218</c:v>
                </c:pt>
                <c:pt idx="1">
                  <c:v>0.2765335929892892</c:v>
                </c:pt>
                <c:pt idx="2">
                  <c:v>0.44142259414225943</c:v>
                </c:pt>
                <c:pt idx="3">
                  <c:v>0.10147904683648315</c:v>
                </c:pt>
                <c:pt idx="4">
                  <c:v>0.27004838000293213</c:v>
                </c:pt>
                <c:pt idx="5">
                  <c:v>0.17986655062373078</c:v>
                </c:pt>
                <c:pt idx="6">
                  <c:v>0.37681363572334131</c:v>
                </c:pt>
                <c:pt idx="7">
                  <c:v>0.24179037336932074</c:v>
                </c:pt>
                <c:pt idx="8">
                  <c:v>0.17324561403508773</c:v>
                </c:pt>
                <c:pt idx="9">
                  <c:v>0.20502512562814071</c:v>
                </c:pt>
                <c:pt idx="10">
                  <c:v>0.2686108979278588</c:v>
                </c:pt>
                <c:pt idx="11">
                  <c:v>0.40746797492504772</c:v>
                </c:pt>
                <c:pt idx="12">
                  <c:v>0.39475476839237056</c:v>
                </c:pt>
                <c:pt idx="13">
                  <c:v>0.18435754189944134</c:v>
                </c:pt>
                <c:pt idx="14">
                  <c:v>0.43239849309334449</c:v>
                </c:pt>
                <c:pt idx="15">
                  <c:v>0.26716338477913781</c:v>
                </c:pt>
                <c:pt idx="16">
                  <c:v>0.31561996779388085</c:v>
                </c:pt>
                <c:pt idx="17">
                  <c:v>0.10569105691056911</c:v>
                </c:pt>
                <c:pt idx="18">
                  <c:v>0.1289940828402367</c:v>
                </c:pt>
                <c:pt idx="19">
                  <c:v>0.38761776581426649</c:v>
                </c:pt>
                <c:pt idx="20">
                  <c:v>0.31000077495350281</c:v>
                </c:pt>
              </c:numCache>
            </c:numRef>
          </c:val>
        </c:ser>
        <c:ser>
          <c:idx val="1"/>
          <c:order val="1"/>
          <c:tx>
            <c:strRef>
              <c:f>Sheet1!$D$75</c:f>
              <c:strCache>
                <c:ptCount val="1"/>
                <c:pt idx="0">
                  <c:v>CRL/LHL % of Top ARL Libraries Total</c:v>
                </c:pt>
              </c:strCache>
            </c:strRef>
          </c:tx>
          <c:cat>
            <c:strRef>
              <c:f>Sheet1!$A$76:$A$96</c:f>
              <c:strCache>
                <c:ptCount val="21"/>
                <c:pt idx="0">
                  <c:v>Bridge Engineering</c:v>
                </c:pt>
                <c:pt idx="1">
                  <c:v>Building Construction</c:v>
                </c:pt>
                <c:pt idx="2">
                  <c:v>Chemical Technology</c:v>
                </c:pt>
                <c:pt idx="3">
                  <c:v>Domestic Engineering</c:v>
                </c:pt>
                <c:pt idx="4">
                  <c:v>Electrical Engineering</c:v>
                </c:pt>
                <c:pt idx="5">
                  <c:v>Environmental Technology</c:v>
                </c:pt>
                <c:pt idx="6">
                  <c:v>General Engineering</c:v>
                </c:pt>
                <c:pt idx="7">
                  <c:v>General Technology</c:v>
                </c:pt>
                <c:pt idx="8">
                  <c:v>Handicrafts, Arts &amp; Crafts</c:v>
                </c:pt>
                <c:pt idx="9">
                  <c:v>Highway Engineering</c:v>
                </c:pt>
                <c:pt idx="10">
                  <c:v>Hydraulic Engineering</c:v>
                </c:pt>
                <c:pt idx="11">
                  <c:v>Manufactures</c:v>
                </c:pt>
                <c:pt idx="12">
                  <c:v>Mechanical Eng &amp; Machinery</c:v>
                </c:pt>
                <c:pt idx="13">
                  <c:v>Military Engineering</c:v>
                </c:pt>
                <c:pt idx="14">
                  <c:v>Mining Eng &amp; Metallurgy</c:v>
                </c:pt>
                <c:pt idx="15">
                  <c:v>Motor Vehicles, Etc.</c:v>
                </c:pt>
                <c:pt idx="16">
                  <c:v>Naval Architecture</c:v>
                </c:pt>
                <c:pt idx="17">
                  <c:v>Navigation, Merchant Marine</c:v>
                </c:pt>
                <c:pt idx="18">
                  <c:v>Printing</c:v>
                </c:pt>
                <c:pt idx="19">
                  <c:v>Railroad Engineering</c:v>
                </c:pt>
                <c:pt idx="20">
                  <c:v>Total</c:v>
                </c:pt>
              </c:strCache>
            </c:strRef>
          </c:cat>
          <c:val>
            <c:numRef>
              <c:f>Sheet1!$D$76:$D$96</c:f>
              <c:numCache>
                <c:formatCode>0%</c:formatCode>
                <c:ptCount val="21"/>
                <c:pt idx="0">
                  <c:v>0.26470588235294118</c:v>
                </c:pt>
                <c:pt idx="1">
                  <c:v>0.26792452830188679</c:v>
                </c:pt>
                <c:pt idx="2">
                  <c:v>0.45128326996197721</c:v>
                </c:pt>
                <c:pt idx="3">
                  <c:v>8.4473324213406295E-2</c:v>
                </c:pt>
                <c:pt idx="4">
                  <c:v>0.27104178928781636</c:v>
                </c:pt>
                <c:pt idx="5">
                  <c:v>0.14875239923224567</c:v>
                </c:pt>
                <c:pt idx="6">
                  <c:v>0.37564948743154053</c:v>
                </c:pt>
                <c:pt idx="7">
                  <c:v>0.2455459113750571</c:v>
                </c:pt>
                <c:pt idx="8">
                  <c:v>0.12421383647798742</c:v>
                </c:pt>
                <c:pt idx="9">
                  <c:v>0.19710144927536233</c:v>
                </c:pt>
                <c:pt idx="10">
                  <c:v>0.25089605734767023</c:v>
                </c:pt>
                <c:pt idx="11">
                  <c:v>0.40069686411149824</c:v>
                </c:pt>
                <c:pt idx="12">
                  <c:v>0.41977544367982617</c:v>
                </c:pt>
                <c:pt idx="13">
                  <c:v>0.16500000000000001</c:v>
                </c:pt>
                <c:pt idx="14">
                  <c:v>0.38841887572852041</c:v>
                </c:pt>
                <c:pt idx="15">
                  <c:v>0.26282722513089007</c:v>
                </c:pt>
                <c:pt idx="16">
                  <c:v>0.42424242424242425</c:v>
                </c:pt>
                <c:pt idx="17">
                  <c:v>0.10204081632653061</c:v>
                </c:pt>
                <c:pt idx="18">
                  <c:v>8.5023400936037441E-2</c:v>
                </c:pt>
                <c:pt idx="19">
                  <c:v>0.37597911227154046</c:v>
                </c:pt>
                <c:pt idx="20">
                  <c:v>0.29707951950390821</c:v>
                </c:pt>
              </c:numCache>
            </c:numRef>
          </c:val>
        </c:ser>
        <c:axId val="35395072"/>
        <c:axId val="35396608"/>
      </c:barChart>
      <c:catAx>
        <c:axId val="35395072"/>
        <c:scaling>
          <c:orientation val="minMax"/>
        </c:scaling>
        <c:axPos val="b"/>
        <c:tickLblPos val="nextTo"/>
        <c:txPr>
          <a:bodyPr/>
          <a:lstStyle/>
          <a:p>
            <a:pPr>
              <a:defRPr sz="1100" b="1"/>
            </a:pPr>
            <a:endParaRPr lang="en-US"/>
          </a:p>
        </c:txPr>
        <c:crossAx val="35396608"/>
        <c:crosses val="autoZero"/>
        <c:auto val="1"/>
        <c:lblAlgn val="ctr"/>
        <c:lblOffset val="100"/>
      </c:catAx>
      <c:valAx>
        <c:axId val="35396608"/>
        <c:scaling>
          <c:orientation val="minMax"/>
        </c:scaling>
        <c:axPos val="l"/>
        <c:majorGridlines/>
        <c:numFmt formatCode="0%" sourceLinked="0"/>
        <c:tickLblPos val="nextTo"/>
        <c:spPr>
          <a:ln w="12700">
            <a:solidFill>
              <a:schemeClr val="tx1"/>
            </a:solidFill>
          </a:ln>
        </c:spPr>
        <c:txPr>
          <a:bodyPr/>
          <a:lstStyle/>
          <a:p>
            <a:pPr>
              <a:defRPr b="1"/>
            </a:pPr>
            <a:endParaRPr lang="en-US"/>
          </a:p>
        </c:txPr>
        <c:crossAx val="35395072"/>
        <c:crosses val="autoZero"/>
        <c:crossBetween val="between"/>
      </c:valAx>
      <c:spPr>
        <a:gradFill>
          <a:gsLst>
            <a:gs pos="0">
              <a:srgbClr val="8488C4">
                <a:alpha val="0"/>
              </a:srgbClr>
            </a:gs>
            <a:gs pos="53000">
              <a:srgbClr val="D4DEFF"/>
            </a:gs>
            <a:gs pos="83000">
              <a:srgbClr val="D4DEFF"/>
            </a:gs>
            <a:gs pos="100000">
              <a:srgbClr val="96AB94"/>
            </a:gs>
          </a:gsLst>
          <a:lin ang="5400000" scaled="0"/>
        </a:gradFill>
      </c:spPr>
    </c:plotArea>
    <c:legend>
      <c:legendPos val="r"/>
      <c:layout>
        <c:manualLayout>
          <c:xMode val="edge"/>
          <c:yMode val="edge"/>
          <c:x val="0.89931434582719105"/>
          <c:y val="0.25033685123010191"/>
          <c:w val="9.1890332729780408E-2"/>
          <c:h val="0.28908958563438747"/>
        </c:manualLayout>
      </c:layout>
      <c:txPr>
        <a:bodyPr/>
        <a:lstStyle/>
        <a:p>
          <a:pPr>
            <a:defRPr sz="1200" b="1"/>
          </a:pPr>
          <a:endParaRPr lang="en-US"/>
        </a:p>
      </c:txPr>
    </c:legend>
    <c:plotVisOnly val="1"/>
    <c:dispBlanksAs val="gap"/>
  </c:chart>
  <c:spPr>
    <a:gradFill>
      <a:gsLst>
        <a:gs pos="0">
          <a:srgbClr val="8488C4">
            <a:alpha val="64000"/>
          </a:srgbClr>
        </a:gs>
        <a:gs pos="53000">
          <a:srgbClr val="D4DEFF"/>
        </a:gs>
        <a:gs pos="83000">
          <a:srgbClr val="D4DEFF"/>
        </a:gs>
        <a:gs pos="100000">
          <a:srgbClr val="96AB94"/>
        </a:gs>
      </a:gsLst>
      <a:lin ang="5400000" scaled="0"/>
    </a:gradFill>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zoomScale="94" workbookViewId="0" zoomToFit="1"/>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twoCellAnchor>
    <xdr:from>
      <xdr:col>5</xdr:col>
      <xdr:colOff>523875</xdr:colOff>
      <xdr:row>25</xdr:row>
      <xdr:rowOff>762000</xdr:rowOff>
    </xdr:from>
    <xdr:to>
      <xdr:col>17</xdr:col>
      <xdr:colOff>533401</xdr:colOff>
      <xdr:row>60</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26</xdr:row>
      <xdr:rowOff>0</xdr:rowOff>
    </xdr:from>
    <xdr:to>
      <xdr:col>17</xdr:col>
      <xdr:colOff>161926</xdr:colOff>
      <xdr:row>61</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arisons%20of%20%20ARL%20%20STE%20and%20CRL%20LHL%20BOOK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 ARL BOOKS SUM"/>
      <sheetName val="SUMMARY TOTAL"/>
      <sheetName val="SUMMARY AVG"/>
      <sheetName val="BIO SCI TOTAL"/>
      <sheetName val="BIO SCI AVG"/>
      <sheetName val="CHEM TOTAL"/>
      <sheetName val="CHEM AVG"/>
      <sheetName val="COMP SCI TOTAL"/>
      <sheetName val="COMP SCI AVG"/>
      <sheetName val="ENG TOTAL"/>
      <sheetName val="ENG AVG"/>
      <sheetName val="GEO TOTAL"/>
      <sheetName val="GEO AVG"/>
      <sheetName val="MATH TOTAL"/>
      <sheetName val="MATH AVG"/>
      <sheetName val="PHYSICS AVG"/>
      <sheetName val="PHYSICS TOTAL"/>
      <sheetName val="Sheet1"/>
    </sheetNames>
    <sheetDataSet>
      <sheetData sheetId="0">
        <row r="4">
          <cell r="I4">
            <v>0.15751318021781563</v>
          </cell>
          <cell r="J4">
            <v>0.85057117317620445</v>
          </cell>
        </row>
        <row r="5">
          <cell r="I5">
            <v>0.36426548162219924</v>
          </cell>
          <cell r="J5">
            <v>1.9670336007598761</v>
          </cell>
        </row>
        <row r="6">
          <cell r="I6">
            <v>0.15240192993496959</v>
          </cell>
          <cell r="J6">
            <v>0.82297042164883583</v>
          </cell>
        </row>
        <row r="7">
          <cell r="I7">
            <v>0.22987048878808383</v>
          </cell>
          <cell r="J7">
            <v>1.2413006394556527</v>
          </cell>
        </row>
        <row r="8">
          <cell r="I8">
            <v>0.1352448007238693</v>
          </cell>
          <cell r="J8">
            <v>0.73032192390889428</v>
          </cell>
        </row>
        <row r="9">
          <cell r="I9">
            <v>0.18575470806025735</v>
          </cell>
          <cell r="J9">
            <v>1.0030754235253898</v>
          </cell>
        </row>
        <row r="10">
          <cell r="I10">
            <v>0.23801996385429439</v>
          </cell>
          <cell r="J10">
            <v>1.2853078048131896</v>
          </cell>
        </row>
        <row r="11">
          <cell r="I11">
            <v>0.20161432527551512</v>
          </cell>
          <cell r="J11">
            <v>1.0887173564877817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8.xml"/></Relationships>
</file>

<file path=xl/worksheets/sheet1.xml><?xml version="1.0" encoding="utf-8"?>
<worksheet xmlns="http://schemas.openxmlformats.org/spreadsheetml/2006/main" xmlns:r="http://schemas.openxmlformats.org/officeDocument/2006/relationships">
  <dimension ref="A1:P139"/>
  <sheetViews>
    <sheetView tabSelected="1" workbookViewId="0">
      <selection activeCell="A4" sqref="A4"/>
    </sheetView>
  </sheetViews>
  <sheetFormatPr defaultRowHeight="15"/>
  <cols>
    <col min="1" max="1" width="38.7109375" customWidth="1"/>
    <col min="2" max="2" width="12.7109375" customWidth="1"/>
    <col min="3" max="3" width="14.140625" customWidth="1"/>
    <col min="4" max="4" width="15.5703125" customWidth="1"/>
    <col min="5" max="5" width="14.7109375" customWidth="1"/>
    <col min="6" max="7" width="13.85546875" customWidth="1"/>
    <col min="8" max="9" width="12.5703125" customWidth="1"/>
    <col min="10" max="10" width="13.85546875" customWidth="1"/>
    <col min="11" max="11" width="11.7109375" customWidth="1"/>
    <col min="12" max="12" width="13.140625" customWidth="1"/>
    <col min="13" max="13" width="11.85546875" customWidth="1"/>
    <col min="14" max="14" width="13.140625" customWidth="1"/>
  </cols>
  <sheetData>
    <row r="1" spans="1:16">
      <c r="A1" s="16" t="s">
        <v>251</v>
      </c>
      <c r="B1" s="16"/>
      <c r="C1" s="17"/>
      <c r="D1" s="17"/>
      <c r="E1" s="17"/>
      <c r="F1" s="17"/>
      <c r="G1" s="17"/>
      <c r="H1" s="17"/>
      <c r="I1" s="17"/>
      <c r="J1" s="17"/>
      <c r="K1" s="17"/>
      <c r="L1" s="17"/>
      <c r="M1" s="17"/>
      <c r="N1" s="17"/>
    </row>
    <row r="2" spans="1:16" ht="33.75" customHeight="1">
      <c r="A2" s="17"/>
      <c r="B2" s="17"/>
      <c r="C2" s="17"/>
      <c r="D2" s="17"/>
      <c r="E2" s="17"/>
      <c r="F2" s="17"/>
      <c r="G2" s="17"/>
      <c r="H2" s="17"/>
      <c r="I2" s="17"/>
      <c r="J2" s="17"/>
      <c r="K2" s="17"/>
      <c r="L2" s="17"/>
      <c r="M2" s="17"/>
      <c r="N2" s="17"/>
    </row>
    <row r="3" spans="1:16" ht="15.75" customHeight="1">
      <c r="A3" s="4"/>
      <c r="B3" s="14"/>
      <c r="C3" s="4"/>
      <c r="D3" s="4"/>
      <c r="E3" s="4"/>
      <c r="F3" s="4"/>
      <c r="G3" s="4"/>
      <c r="H3" s="4"/>
      <c r="I3" s="4"/>
      <c r="J3" s="4"/>
      <c r="K3" s="4"/>
      <c r="L3" s="4"/>
      <c r="M3" s="4"/>
      <c r="N3" s="4"/>
    </row>
    <row r="4" spans="1:16" ht="60">
      <c r="A4" s="1"/>
      <c r="B4" s="1" t="s">
        <v>151</v>
      </c>
      <c r="C4" s="1" t="s">
        <v>127</v>
      </c>
      <c r="D4" s="1" t="s">
        <v>135</v>
      </c>
      <c r="E4" s="1" t="s">
        <v>136</v>
      </c>
      <c r="F4" s="1" t="s">
        <v>137</v>
      </c>
      <c r="G4" s="1" t="s">
        <v>138</v>
      </c>
      <c r="H4" s="1" t="s">
        <v>243</v>
      </c>
      <c r="I4" s="1" t="s">
        <v>244</v>
      </c>
      <c r="J4" s="1" t="s">
        <v>245</v>
      </c>
      <c r="K4" s="1" t="s">
        <v>246</v>
      </c>
      <c r="L4" s="1" t="s">
        <v>128</v>
      </c>
      <c r="M4" s="1" t="s">
        <v>129</v>
      </c>
      <c r="N4" s="1" t="s">
        <v>130</v>
      </c>
    </row>
    <row r="5" spans="1:16">
      <c r="A5" s="1"/>
      <c r="B5" s="1"/>
      <c r="C5" s="1"/>
      <c r="D5" s="1"/>
      <c r="E5" s="1"/>
      <c r="F5" s="1"/>
      <c r="G5" s="1"/>
      <c r="H5" s="1"/>
      <c r="I5" s="1"/>
      <c r="J5" s="1"/>
      <c r="K5" s="1"/>
      <c r="L5" s="1"/>
      <c r="M5" s="1"/>
      <c r="N5" s="1"/>
    </row>
    <row r="6" spans="1:16" ht="18.75">
      <c r="A6" s="5" t="s">
        <v>134</v>
      </c>
      <c r="B6" s="5"/>
      <c r="H6" s="2"/>
      <c r="I6" s="2"/>
      <c r="L6" s="2"/>
      <c r="M6" s="2"/>
      <c r="N6" s="2"/>
    </row>
    <row r="7" spans="1:16">
      <c r="A7" t="s">
        <v>0</v>
      </c>
      <c r="C7" s="6">
        <v>3386</v>
      </c>
      <c r="D7" s="6">
        <v>14173</v>
      </c>
      <c r="E7" s="6">
        <f>+D7/4.2</f>
        <v>3374.5238095238092</v>
      </c>
      <c r="F7" s="6">
        <v>15553</v>
      </c>
      <c r="G7" s="6">
        <f>+F7/5.9</f>
        <v>2636.101694915254</v>
      </c>
      <c r="H7" s="2">
        <f t="shared" ref="H7:H14" si="0">+C7/D7</f>
        <v>0.23890496013546886</v>
      </c>
      <c r="I7" s="2">
        <f>+C7/E7</f>
        <v>1.0034008325689692</v>
      </c>
      <c r="J7" s="2">
        <f t="shared" ref="J7:J14" si="1">+C7/F7</f>
        <v>0.21770719475342379</v>
      </c>
      <c r="K7" s="2">
        <f>+C7/G7</f>
        <v>1.2844724490452004</v>
      </c>
      <c r="L7" s="2">
        <f>+D7/D$14</f>
        <v>0.13054250713825183</v>
      </c>
      <c r="M7" s="2">
        <f>+F7/F$14</f>
        <v>0.13118694962718042</v>
      </c>
      <c r="N7" s="2">
        <f t="shared" ref="N7:N14" si="2">+C7/C$14</f>
        <v>0.11204871107581323</v>
      </c>
      <c r="O7" s="7">
        <f>AVERAGE(I7:I137)</f>
        <v>1.0120587074855218</v>
      </c>
      <c r="P7" s="7">
        <f>AVERAGE(K7:K137)</f>
        <v>1.3223924299267376</v>
      </c>
    </row>
    <row r="8" spans="1:16">
      <c r="A8" t="s">
        <v>1</v>
      </c>
      <c r="C8" s="6">
        <v>1068</v>
      </c>
      <c r="D8" s="6">
        <v>2998</v>
      </c>
      <c r="E8" s="6">
        <f t="shared" ref="E8:E13" si="3">+D8/4.2</f>
        <v>713.80952380952374</v>
      </c>
      <c r="F8" s="6">
        <v>3074</v>
      </c>
      <c r="G8" s="6">
        <f t="shared" ref="G8:G14" si="4">+F8/5.9</f>
        <v>521.01694915254234</v>
      </c>
      <c r="H8" s="2">
        <f t="shared" si="0"/>
        <v>0.35623749166110741</v>
      </c>
      <c r="I8" s="2">
        <f t="shared" ref="I8:I14" si="5">+C8/E8</f>
        <v>1.4961974649766512</v>
      </c>
      <c r="J8" s="2">
        <f t="shared" si="1"/>
        <v>0.34743005855562786</v>
      </c>
      <c r="K8" s="2">
        <f t="shared" ref="K8:K14" si="6">+C8/G8</f>
        <v>2.0498373454782044</v>
      </c>
      <c r="L8" s="2">
        <f t="shared" ref="L8:L14" si="7">+D8/D$14</f>
        <v>2.7613521230542507E-2</v>
      </c>
      <c r="M8" s="2">
        <f t="shared" ref="M8:M14" si="8">+F8/F$14</f>
        <v>2.5928675056513379E-2</v>
      </c>
      <c r="N8" s="2">
        <f t="shared" si="2"/>
        <v>3.5342003375359872E-2</v>
      </c>
    </row>
    <row r="9" spans="1:16">
      <c r="A9" t="s">
        <v>2</v>
      </c>
      <c r="C9" s="6">
        <v>689</v>
      </c>
      <c r="D9" s="6">
        <v>5291</v>
      </c>
      <c r="E9" s="6">
        <f t="shared" si="3"/>
        <v>1259.7619047619048</v>
      </c>
      <c r="F9" s="6">
        <v>5701</v>
      </c>
      <c r="G9" s="6">
        <f t="shared" si="4"/>
        <v>966.27118644067787</v>
      </c>
      <c r="H9" s="2">
        <f t="shared" si="0"/>
        <v>0.13022113022113022</v>
      </c>
      <c r="I9" s="2">
        <f t="shared" si="5"/>
        <v>0.54692874692874693</v>
      </c>
      <c r="J9" s="2">
        <f t="shared" si="1"/>
        <v>0.12085599017716191</v>
      </c>
      <c r="K9" s="2">
        <f t="shared" si="6"/>
        <v>0.7130503420452553</v>
      </c>
      <c r="L9" s="2">
        <f t="shared" si="7"/>
        <v>4.8733535967578519E-2</v>
      </c>
      <c r="M9" s="2">
        <f t="shared" si="8"/>
        <v>4.8086979992577349E-2</v>
      </c>
      <c r="N9" s="2">
        <f t="shared" si="2"/>
        <v>2.2800225023991528E-2</v>
      </c>
    </row>
    <row r="10" spans="1:16">
      <c r="A10" t="s">
        <v>3</v>
      </c>
      <c r="C10" s="6">
        <v>16001</v>
      </c>
      <c r="D10" s="6">
        <v>51616</v>
      </c>
      <c r="E10" s="6">
        <f t="shared" si="3"/>
        <v>12289.523809523809</v>
      </c>
      <c r="F10" s="6">
        <v>53861</v>
      </c>
      <c r="G10" s="6">
        <f t="shared" si="4"/>
        <v>9128.983050847457</v>
      </c>
      <c r="H10" s="2">
        <f t="shared" si="0"/>
        <v>0.31000077495350281</v>
      </c>
      <c r="I10" s="2">
        <f t="shared" si="5"/>
        <v>1.3020032548047118</v>
      </c>
      <c r="J10" s="2">
        <f t="shared" si="1"/>
        <v>0.29707951950390821</v>
      </c>
      <c r="K10" s="2">
        <f t="shared" si="6"/>
        <v>1.7527691650730586</v>
      </c>
      <c r="L10" s="2">
        <f t="shared" si="7"/>
        <v>0.47541678179976055</v>
      </c>
      <c r="M10" s="2">
        <f t="shared" si="8"/>
        <v>0.45430851243294307</v>
      </c>
      <c r="N10" s="2">
        <f t="shared" si="2"/>
        <v>0.52950130712465671</v>
      </c>
    </row>
    <row r="11" spans="1:16">
      <c r="A11" t="s">
        <v>4</v>
      </c>
      <c r="C11" s="6">
        <v>4125</v>
      </c>
      <c r="D11" s="6">
        <v>16972</v>
      </c>
      <c r="E11" s="6">
        <f t="shared" si="3"/>
        <v>4040.9523809523807</v>
      </c>
      <c r="F11" s="6">
        <v>20570</v>
      </c>
      <c r="G11" s="6">
        <f t="shared" si="4"/>
        <v>3486.4406779661017</v>
      </c>
      <c r="H11" s="2">
        <f t="shared" si="0"/>
        <v>0.24304737214235211</v>
      </c>
      <c r="I11" s="2">
        <f t="shared" si="5"/>
        <v>1.0207989629978789</v>
      </c>
      <c r="J11" s="2">
        <f t="shared" si="1"/>
        <v>0.20053475935828877</v>
      </c>
      <c r="K11" s="2">
        <f t="shared" si="6"/>
        <v>1.1831550802139037</v>
      </c>
      <c r="L11" s="2">
        <f t="shared" si="7"/>
        <v>0.15632310951459888</v>
      </c>
      <c r="M11" s="2">
        <f t="shared" si="8"/>
        <v>0.17350450420054658</v>
      </c>
      <c r="N11" s="2">
        <f t="shared" si="2"/>
        <v>0.13650352427280849</v>
      </c>
    </row>
    <row r="12" spans="1:16">
      <c r="A12" t="s">
        <v>5</v>
      </c>
      <c r="C12" s="6">
        <v>1182</v>
      </c>
      <c r="D12" s="6">
        <v>4565</v>
      </c>
      <c r="E12" s="6">
        <f t="shared" si="3"/>
        <v>1086.9047619047619</v>
      </c>
      <c r="F12" s="6">
        <v>4837</v>
      </c>
      <c r="G12" s="6">
        <f t="shared" si="4"/>
        <v>819.83050847457628</v>
      </c>
      <c r="H12" s="2">
        <f t="shared" si="0"/>
        <v>0.25892661555312158</v>
      </c>
      <c r="I12" s="2">
        <f t="shared" si="5"/>
        <v>1.0874917853231105</v>
      </c>
      <c r="J12" s="2">
        <f t="shared" si="1"/>
        <v>0.24436634277444697</v>
      </c>
      <c r="K12" s="2">
        <f t="shared" si="6"/>
        <v>1.4417614223692372</v>
      </c>
      <c r="L12" s="2">
        <f t="shared" si="7"/>
        <v>4.2046605876393112E-2</v>
      </c>
      <c r="M12" s="2">
        <f t="shared" si="8"/>
        <v>4.0799284726205337E-2</v>
      </c>
      <c r="N12" s="2">
        <f t="shared" si="2"/>
        <v>3.9114464409808397E-2</v>
      </c>
    </row>
    <row r="13" spans="1:16">
      <c r="A13" t="s">
        <v>6</v>
      </c>
      <c r="C13" s="6">
        <v>3768</v>
      </c>
      <c r="D13" s="6">
        <v>12955</v>
      </c>
      <c r="E13" s="6">
        <f t="shared" si="3"/>
        <v>3084.5238095238092</v>
      </c>
      <c r="F13" s="6">
        <v>14960</v>
      </c>
      <c r="G13" s="6">
        <f t="shared" si="4"/>
        <v>2535.593220338983</v>
      </c>
      <c r="H13" s="2">
        <f t="shared" si="0"/>
        <v>0.29085295252798149</v>
      </c>
      <c r="I13" s="2">
        <f t="shared" si="5"/>
        <v>1.2215824006175224</v>
      </c>
      <c r="J13" s="2">
        <f t="shared" si="1"/>
        <v>0.25187165775401071</v>
      </c>
      <c r="K13" s="2">
        <f t="shared" si="6"/>
        <v>1.4860427807486631</v>
      </c>
      <c r="L13" s="2">
        <f t="shared" si="7"/>
        <v>0.11932393847287465</v>
      </c>
      <c r="M13" s="2">
        <f t="shared" si="8"/>
        <v>0.12618509396403388</v>
      </c>
      <c r="N13" s="2">
        <f t="shared" si="2"/>
        <v>0.1246897647175618</v>
      </c>
    </row>
    <row r="14" spans="1:16">
      <c r="A14" t="s">
        <v>106</v>
      </c>
      <c r="C14" s="6">
        <f>SUM(C6:C13)</f>
        <v>30219</v>
      </c>
      <c r="D14" s="6">
        <f>SUM(D6:D13)</f>
        <v>108570</v>
      </c>
      <c r="E14" s="6">
        <f>+D14/4.2</f>
        <v>25850</v>
      </c>
      <c r="F14" s="6">
        <f>SUM(F7:F13)</f>
        <v>118556</v>
      </c>
      <c r="G14" s="6">
        <f t="shared" si="4"/>
        <v>20094.237288135591</v>
      </c>
      <c r="H14" s="2">
        <f t="shared" si="0"/>
        <v>0.2783365570599613</v>
      </c>
      <c r="I14" s="2">
        <f t="shared" si="5"/>
        <v>1.1690135396518375</v>
      </c>
      <c r="J14" s="2">
        <f t="shared" si="1"/>
        <v>0.25489220284085157</v>
      </c>
      <c r="K14" s="2">
        <f t="shared" si="6"/>
        <v>1.5038639967610246</v>
      </c>
      <c r="L14" s="2">
        <f t="shared" si="7"/>
        <v>1</v>
      </c>
      <c r="M14" s="2">
        <f t="shared" si="8"/>
        <v>1</v>
      </c>
      <c r="N14" s="2">
        <f t="shared" si="2"/>
        <v>1</v>
      </c>
    </row>
    <row r="15" spans="1:16">
      <c r="C15" s="6"/>
      <c r="D15" s="6"/>
      <c r="E15" s="6"/>
      <c r="F15" s="6"/>
      <c r="G15" s="6"/>
    </row>
    <row r="16" spans="1:16" ht="18.75">
      <c r="A16" s="5" t="s">
        <v>0</v>
      </c>
      <c r="B16" s="5"/>
      <c r="C16" s="6"/>
      <c r="D16" s="6"/>
      <c r="E16" s="6"/>
      <c r="F16" s="6"/>
      <c r="G16" s="6"/>
    </row>
    <row r="17" spans="1:14">
      <c r="A17" t="s">
        <v>139</v>
      </c>
      <c r="B17" t="s">
        <v>173</v>
      </c>
      <c r="C17" s="6">
        <v>40</v>
      </c>
      <c r="D17" s="6">
        <v>214</v>
      </c>
      <c r="E17" s="6">
        <f t="shared" ref="E17:E40" si="9">+D17/4.2</f>
        <v>50.952380952380949</v>
      </c>
      <c r="F17" s="6">
        <v>228</v>
      </c>
      <c r="G17" s="6">
        <f t="shared" ref="G17:G40" si="10">+F17/5.9</f>
        <v>38.644067796610166</v>
      </c>
      <c r="H17" s="2">
        <v>0.18691588785046728</v>
      </c>
      <c r="I17" s="2">
        <f t="shared" ref="I17:I40" si="11">+C17/E17</f>
        <v>0.7850467289719627</v>
      </c>
      <c r="J17" s="2">
        <v>0.17543859649122806</v>
      </c>
      <c r="K17" s="2">
        <f t="shared" ref="K17:K40" si="12">+C17/G17</f>
        <v>1.0350877192982457</v>
      </c>
      <c r="L17" s="2">
        <v>1.1813349084465446E-2</v>
      </c>
      <c r="M17" s="2">
        <v>1.5099132152684682E-2</v>
      </c>
      <c r="N17" s="2">
        <v>1.4659551211984825E-2</v>
      </c>
    </row>
    <row r="18" spans="1:14">
      <c r="A18" s="11" t="s">
        <v>8</v>
      </c>
      <c r="B18" s="11" t="s">
        <v>167</v>
      </c>
      <c r="C18" s="12">
        <v>342</v>
      </c>
      <c r="D18" s="12">
        <v>1378</v>
      </c>
      <c r="E18" s="12">
        <f t="shared" si="9"/>
        <v>328.09523809523807</v>
      </c>
      <c r="F18" s="12">
        <v>1489</v>
      </c>
      <c r="G18" s="12">
        <f t="shared" si="10"/>
        <v>252.37288135593218</v>
      </c>
      <c r="H18" s="13">
        <v>0.24818577648766327</v>
      </c>
      <c r="I18" s="13">
        <f t="shared" si="11"/>
        <v>1.0423802612481858</v>
      </c>
      <c r="J18" s="13">
        <v>0.22968435191403627</v>
      </c>
      <c r="K18" s="13">
        <f t="shared" si="12"/>
        <v>1.355137676292814</v>
      </c>
      <c r="L18" s="13">
        <v>0.10100413467217956</v>
      </c>
      <c r="M18" s="13">
        <v>9.7227121992520996E-2</v>
      </c>
      <c r="N18" s="13">
        <v>9.5737156818620203E-2</v>
      </c>
    </row>
    <row r="19" spans="1:14">
      <c r="A19" t="s">
        <v>9</v>
      </c>
      <c r="B19" t="s">
        <v>152</v>
      </c>
      <c r="C19" s="6">
        <v>161</v>
      </c>
      <c r="D19" s="6">
        <v>1080</v>
      </c>
      <c r="E19" s="6">
        <f t="shared" si="9"/>
        <v>257.14285714285711</v>
      </c>
      <c r="F19" s="6">
        <v>1224</v>
      </c>
      <c r="G19" s="6">
        <f t="shared" si="10"/>
        <v>207.45762711864407</v>
      </c>
      <c r="H19" s="2">
        <v>0.14907407407407408</v>
      </c>
      <c r="I19" s="2">
        <f t="shared" si="11"/>
        <v>0.62611111111111117</v>
      </c>
      <c r="J19" s="2">
        <v>0.13153594771241831</v>
      </c>
      <c r="K19" s="2">
        <f t="shared" si="12"/>
        <v>0.77606209150326799</v>
      </c>
      <c r="L19" s="2">
        <v>4.754873006497342E-2</v>
      </c>
      <c r="M19" s="2">
        <v>7.6201227686446063E-2</v>
      </c>
      <c r="N19" s="2">
        <v>7.8698643348550118E-2</v>
      </c>
    </row>
    <row r="20" spans="1:14">
      <c r="A20" s="8" t="s">
        <v>10</v>
      </c>
      <c r="B20" s="8" t="s">
        <v>153</v>
      </c>
      <c r="C20" s="9">
        <v>595</v>
      </c>
      <c r="D20" s="9">
        <v>2196</v>
      </c>
      <c r="E20" s="9">
        <f t="shared" si="9"/>
        <v>522.85714285714289</v>
      </c>
      <c r="F20" s="9">
        <v>2377</v>
      </c>
      <c r="G20" s="9">
        <f t="shared" si="10"/>
        <v>402.88135593220335</v>
      </c>
      <c r="H20" s="10">
        <v>0.27094717668488161</v>
      </c>
      <c r="I20" s="10">
        <f t="shared" si="11"/>
        <v>1.1379781420765027</v>
      </c>
      <c r="J20" s="10">
        <v>0.25031552376945732</v>
      </c>
      <c r="K20" s="10">
        <f t="shared" si="12"/>
        <v>1.4768615902397981</v>
      </c>
      <c r="L20" s="10">
        <v>0.17572356763142352</v>
      </c>
      <c r="M20" s="10">
        <v>0.15494249629577364</v>
      </c>
      <c r="N20" s="10">
        <v>0.15283225101266637</v>
      </c>
    </row>
    <row r="21" spans="1:14">
      <c r="A21" t="s">
        <v>11</v>
      </c>
      <c r="B21" t="s">
        <v>166</v>
      </c>
      <c r="C21" s="6">
        <v>112</v>
      </c>
      <c r="D21" s="6">
        <v>478</v>
      </c>
      <c r="E21" s="6">
        <f t="shared" si="9"/>
        <v>113.80952380952381</v>
      </c>
      <c r="F21" s="6">
        <v>518</v>
      </c>
      <c r="G21" s="6">
        <f t="shared" si="10"/>
        <v>87.796610169491515</v>
      </c>
      <c r="H21" s="2">
        <v>0.23430962343096234</v>
      </c>
      <c r="I21" s="2">
        <f t="shared" si="11"/>
        <v>0.98410041841004181</v>
      </c>
      <c r="J21" s="2">
        <v>0.21621621621621623</v>
      </c>
      <c r="K21" s="2">
        <f t="shared" si="12"/>
        <v>1.2756756756756757</v>
      </c>
      <c r="L21" s="2">
        <v>3.3077377436503248E-2</v>
      </c>
      <c r="M21" s="2">
        <v>3.372609892048261E-2</v>
      </c>
      <c r="N21" s="2">
        <v>3.3305471613193596E-2</v>
      </c>
    </row>
    <row r="22" spans="1:14">
      <c r="A22" t="s">
        <v>12</v>
      </c>
      <c r="B22" t="s">
        <v>154</v>
      </c>
      <c r="C22" s="6">
        <v>2</v>
      </c>
      <c r="D22" s="6">
        <v>15</v>
      </c>
      <c r="E22" s="6">
        <f t="shared" si="9"/>
        <v>3.5714285714285712</v>
      </c>
      <c r="F22" s="6">
        <v>17</v>
      </c>
      <c r="G22" s="6">
        <f t="shared" si="10"/>
        <v>2.8813559322033897</v>
      </c>
      <c r="H22" s="2">
        <v>0.13333333333333333</v>
      </c>
      <c r="I22" s="2">
        <f t="shared" si="11"/>
        <v>0.56000000000000005</v>
      </c>
      <c r="J22" s="2">
        <v>0.11764705882352941</v>
      </c>
      <c r="K22" s="2">
        <f t="shared" si="12"/>
        <v>0.69411764705882351</v>
      </c>
      <c r="L22" s="2">
        <v>5.9066745422327229E-4</v>
      </c>
      <c r="M22" s="2">
        <v>1.058350384533973E-3</v>
      </c>
      <c r="N22" s="2">
        <v>1.0930367131743073E-3</v>
      </c>
    </row>
    <row r="23" spans="1:14">
      <c r="A23" t="s">
        <v>13</v>
      </c>
      <c r="B23" t="s">
        <v>155</v>
      </c>
      <c r="C23" s="6">
        <v>27</v>
      </c>
      <c r="D23" s="6">
        <v>177</v>
      </c>
      <c r="E23" s="6">
        <f t="shared" si="9"/>
        <v>42.142857142857139</v>
      </c>
      <c r="F23" s="6">
        <v>188</v>
      </c>
      <c r="G23" s="6">
        <f t="shared" si="10"/>
        <v>31.864406779661014</v>
      </c>
      <c r="H23" s="2">
        <v>0.15254237288135594</v>
      </c>
      <c r="I23" s="2">
        <f t="shared" si="11"/>
        <v>0.64067796610169503</v>
      </c>
      <c r="J23" s="2">
        <v>0.14361702127659576</v>
      </c>
      <c r="K23" s="2">
        <f t="shared" si="12"/>
        <v>0.84734042553191502</v>
      </c>
      <c r="L23" s="2">
        <v>7.9740106320141755E-3</v>
      </c>
      <c r="M23" s="2">
        <v>1.2488534537500881E-2</v>
      </c>
      <c r="N23" s="2">
        <v>1.2087700122162927E-2</v>
      </c>
    </row>
    <row r="24" spans="1:14">
      <c r="A24" t="s">
        <v>14</v>
      </c>
      <c r="B24" t="s">
        <v>156</v>
      </c>
      <c r="C24" s="6">
        <v>116</v>
      </c>
      <c r="D24" s="6">
        <v>571</v>
      </c>
      <c r="E24" s="6">
        <f t="shared" si="9"/>
        <v>135.95238095238093</v>
      </c>
      <c r="F24" s="6">
        <v>670</v>
      </c>
      <c r="G24" s="6">
        <f t="shared" si="10"/>
        <v>113.5593220338983</v>
      </c>
      <c r="H24" s="2">
        <v>0.20315236427320491</v>
      </c>
      <c r="I24" s="2">
        <f t="shared" si="11"/>
        <v>0.85323992994746067</v>
      </c>
      <c r="J24" s="2">
        <v>0.17313432835820897</v>
      </c>
      <c r="K24" s="2">
        <f t="shared" si="12"/>
        <v>1.0214925373134329</v>
      </c>
      <c r="L24" s="2">
        <v>3.4258712344949795E-2</v>
      </c>
      <c r="M24" s="2">
        <v>4.0287871304593242E-2</v>
      </c>
      <c r="N24" s="2">
        <v>4.3078505754516813E-2</v>
      </c>
    </row>
    <row r="25" spans="1:14">
      <c r="A25" s="8" t="s">
        <v>15</v>
      </c>
      <c r="B25" s="8" t="s">
        <v>170</v>
      </c>
      <c r="C25" s="9">
        <v>3</v>
      </c>
      <c r="D25" s="9">
        <v>4</v>
      </c>
      <c r="E25" s="9">
        <f t="shared" si="9"/>
        <v>0.95238095238095233</v>
      </c>
      <c r="F25" s="9">
        <v>4</v>
      </c>
      <c r="G25" s="9">
        <f t="shared" si="10"/>
        <v>0.67796610169491522</v>
      </c>
      <c r="H25" s="10">
        <v>0.75</v>
      </c>
      <c r="I25" s="10">
        <f t="shared" si="11"/>
        <v>3.1500000000000004</v>
      </c>
      <c r="J25" s="10">
        <v>0.75</v>
      </c>
      <c r="K25" s="10">
        <f t="shared" si="12"/>
        <v>4.4249999999999998</v>
      </c>
      <c r="L25" s="10">
        <v>8.8600118133490844E-4</v>
      </c>
      <c r="M25" s="10">
        <v>2.8222676920905946E-4</v>
      </c>
      <c r="N25" s="10">
        <v>2.5718510898218992E-4</v>
      </c>
    </row>
    <row r="26" spans="1:14">
      <c r="A26" t="s">
        <v>16</v>
      </c>
      <c r="B26" t="s">
        <v>157</v>
      </c>
      <c r="C26" s="6">
        <v>44</v>
      </c>
      <c r="D26" s="6">
        <v>224</v>
      </c>
      <c r="E26" s="6">
        <f t="shared" si="9"/>
        <v>53.333333333333329</v>
      </c>
      <c r="F26" s="6">
        <v>231</v>
      </c>
      <c r="G26" s="6">
        <f t="shared" si="10"/>
        <v>39.152542372881356</v>
      </c>
      <c r="H26" s="2">
        <v>0.19642857142857142</v>
      </c>
      <c r="I26" s="2">
        <f t="shared" si="11"/>
        <v>0.82500000000000007</v>
      </c>
      <c r="J26" s="2">
        <v>0.19047619047619047</v>
      </c>
      <c r="K26" s="2">
        <f t="shared" si="12"/>
        <v>1.1238095238095238</v>
      </c>
      <c r="L26" s="2">
        <v>1.299468399291199E-2</v>
      </c>
      <c r="M26" s="2">
        <v>1.5804699075707331E-2</v>
      </c>
      <c r="N26" s="2">
        <v>1.4852440043721469E-2</v>
      </c>
    </row>
    <row r="27" spans="1:14">
      <c r="A27" t="s">
        <v>17</v>
      </c>
      <c r="B27" t="s">
        <v>168</v>
      </c>
      <c r="C27" s="6">
        <v>41</v>
      </c>
      <c r="D27" s="6">
        <v>202</v>
      </c>
      <c r="E27" s="6">
        <f t="shared" si="9"/>
        <v>48.095238095238095</v>
      </c>
      <c r="F27" s="6">
        <v>238</v>
      </c>
      <c r="G27" s="6">
        <f t="shared" si="10"/>
        <v>40.338983050847453</v>
      </c>
      <c r="H27" s="2">
        <v>0.20297029702970298</v>
      </c>
      <c r="I27" s="2">
        <f t="shared" si="11"/>
        <v>0.85247524752475246</v>
      </c>
      <c r="J27" s="2">
        <v>0.17226890756302521</v>
      </c>
      <c r="K27" s="2">
        <f t="shared" si="12"/>
        <v>1.0163865546218489</v>
      </c>
      <c r="L27" s="2">
        <v>1.2108682811577082E-2</v>
      </c>
      <c r="M27" s="2">
        <v>1.4252451845057504E-2</v>
      </c>
      <c r="N27" s="2">
        <v>1.53025139844403E-2</v>
      </c>
    </row>
    <row r="28" spans="1:14">
      <c r="A28" s="8" t="s">
        <v>18</v>
      </c>
      <c r="B28" s="8" t="s">
        <v>172</v>
      </c>
      <c r="C28" s="9">
        <v>346</v>
      </c>
      <c r="D28" s="9">
        <v>1389</v>
      </c>
      <c r="E28" s="9">
        <f t="shared" si="9"/>
        <v>330.71428571428572</v>
      </c>
      <c r="F28" s="9">
        <v>1409</v>
      </c>
      <c r="G28" s="9">
        <f t="shared" si="10"/>
        <v>238.81355932203388</v>
      </c>
      <c r="H28" s="10">
        <v>0.24910007199424047</v>
      </c>
      <c r="I28" s="10">
        <f t="shared" si="11"/>
        <v>1.0462203023758099</v>
      </c>
      <c r="J28" s="10">
        <v>0.24556422995031937</v>
      </c>
      <c r="K28" s="10">
        <f t="shared" si="12"/>
        <v>1.4488289567068844</v>
      </c>
      <c r="L28" s="10">
        <v>0.1021854695806261</v>
      </c>
      <c r="M28" s="10">
        <v>9.8003245607845901E-2</v>
      </c>
      <c r="N28" s="10">
        <v>9.0593454638976403E-2</v>
      </c>
    </row>
    <row r="29" spans="1:14">
      <c r="A29" t="s">
        <v>19</v>
      </c>
      <c r="B29" t="s">
        <v>158</v>
      </c>
      <c r="C29" s="6">
        <v>31</v>
      </c>
      <c r="D29" s="6">
        <v>232</v>
      </c>
      <c r="E29" s="6">
        <f t="shared" si="9"/>
        <v>55.238095238095234</v>
      </c>
      <c r="F29" s="6">
        <v>287</v>
      </c>
      <c r="G29" s="6">
        <f t="shared" si="10"/>
        <v>48.644067796610166</v>
      </c>
      <c r="H29" s="2">
        <v>0.1336206896551724</v>
      </c>
      <c r="I29" s="2">
        <f t="shared" si="11"/>
        <v>0.56120689655172418</v>
      </c>
      <c r="J29" s="2">
        <v>0.10801393728222997</v>
      </c>
      <c r="K29" s="2">
        <f t="shared" si="12"/>
        <v>0.63728222996515682</v>
      </c>
      <c r="L29" s="2">
        <v>9.1553455404607201E-3</v>
      </c>
      <c r="M29" s="2">
        <v>1.636915261412545E-2</v>
      </c>
      <c r="N29" s="2">
        <v>1.8453031569472127E-2</v>
      </c>
    </row>
    <row r="30" spans="1:14">
      <c r="A30" t="s">
        <v>20</v>
      </c>
      <c r="B30" t="s">
        <v>174</v>
      </c>
      <c r="C30" s="6">
        <v>44</v>
      </c>
      <c r="D30" s="6">
        <v>392</v>
      </c>
      <c r="E30" s="6">
        <f t="shared" si="9"/>
        <v>93.333333333333329</v>
      </c>
      <c r="F30" s="6">
        <v>414</v>
      </c>
      <c r="G30" s="6">
        <f t="shared" si="10"/>
        <v>70.169491525423723</v>
      </c>
      <c r="H30" s="2">
        <v>0.11224489795918367</v>
      </c>
      <c r="I30" s="2">
        <f t="shared" si="11"/>
        <v>0.47142857142857147</v>
      </c>
      <c r="J30" s="2">
        <v>0.10628019323671498</v>
      </c>
      <c r="K30" s="2">
        <f t="shared" si="12"/>
        <v>0.62705314009661839</v>
      </c>
      <c r="L30" s="2">
        <v>1.299468399291199E-2</v>
      </c>
      <c r="M30" s="2">
        <v>2.7658223382487829E-2</v>
      </c>
      <c r="N30" s="2">
        <v>2.6618658779656659E-2</v>
      </c>
    </row>
    <row r="31" spans="1:14">
      <c r="A31" t="s">
        <v>21</v>
      </c>
      <c r="B31" t="s">
        <v>159</v>
      </c>
      <c r="C31" s="6">
        <v>15</v>
      </c>
      <c r="D31" s="6">
        <v>77</v>
      </c>
      <c r="E31" s="6">
        <f t="shared" si="9"/>
        <v>18.333333333333332</v>
      </c>
      <c r="F31" s="6">
        <v>84</v>
      </c>
      <c r="G31" s="6">
        <f t="shared" si="10"/>
        <v>14.23728813559322</v>
      </c>
      <c r="H31" s="2">
        <v>0.19480519480519481</v>
      </c>
      <c r="I31" s="2">
        <f t="shared" si="11"/>
        <v>0.81818181818181823</v>
      </c>
      <c r="J31" s="2">
        <v>0.17857142857142858</v>
      </c>
      <c r="K31" s="2">
        <f t="shared" si="12"/>
        <v>1.0535714285714286</v>
      </c>
      <c r="L31" s="2">
        <v>4.4300059066745426E-3</v>
      </c>
      <c r="M31" s="2">
        <v>5.4328653072743946E-3</v>
      </c>
      <c r="N31" s="2">
        <v>5.4008872886259886E-3</v>
      </c>
    </row>
    <row r="32" spans="1:14">
      <c r="A32" s="11" t="s">
        <v>22</v>
      </c>
      <c r="B32" s="11" t="s">
        <v>160</v>
      </c>
      <c r="C32" s="12">
        <v>914</v>
      </c>
      <c r="D32" s="12">
        <v>3467</v>
      </c>
      <c r="E32" s="12">
        <f t="shared" si="9"/>
        <v>825.47619047619048</v>
      </c>
      <c r="F32" s="12">
        <v>3934</v>
      </c>
      <c r="G32" s="12">
        <f t="shared" si="10"/>
        <v>666.77966101694915</v>
      </c>
      <c r="H32" s="13">
        <v>0.26362849725987886</v>
      </c>
      <c r="I32" s="13">
        <f t="shared" si="11"/>
        <v>1.1072396884914912</v>
      </c>
      <c r="J32" s="13">
        <v>0.23233350279613624</v>
      </c>
      <c r="K32" s="13">
        <f t="shared" si="12"/>
        <v>1.3707676664972039</v>
      </c>
      <c r="L32" s="13">
        <v>0.26993502658003543</v>
      </c>
      <c r="M32" s="13">
        <v>0.24462005221195229</v>
      </c>
      <c r="N32" s="13">
        <v>0.25294155468398377</v>
      </c>
    </row>
    <row r="33" spans="1:14">
      <c r="A33" s="8" t="s">
        <v>23</v>
      </c>
      <c r="B33" s="8" t="s">
        <v>161</v>
      </c>
      <c r="C33" s="9">
        <v>15</v>
      </c>
      <c r="D33" s="9">
        <v>43</v>
      </c>
      <c r="E33" s="9">
        <f t="shared" si="9"/>
        <v>10.238095238095237</v>
      </c>
      <c r="F33" s="9">
        <v>46</v>
      </c>
      <c r="G33" s="9">
        <f t="shared" si="10"/>
        <v>7.7966101694915251</v>
      </c>
      <c r="H33" s="10">
        <v>0.34883720930232559</v>
      </c>
      <c r="I33" s="10">
        <f t="shared" si="11"/>
        <v>1.4651162790697676</v>
      </c>
      <c r="J33" s="10">
        <v>0.32608695652173914</v>
      </c>
      <c r="K33" s="10">
        <f t="shared" si="12"/>
        <v>1.923913043478261</v>
      </c>
      <c r="L33" s="10">
        <v>4.4300059066745426E-3</v>
      </c>
      <c r="M33" s="10">
        <v>3.0339377689973892E-3</v>
      </c>
      <c r="N33" s="10">
        <v>2.9576287532951844E-3</v>
      </c>
    </row>
    <row r="34" spans="1:14">
      <c r="A34" t="s">
        <v>24</v>
      </c>
      <c r="B34" s="11" t="s">
        <v>162</v>
      </c>
      <c r="C34" s="6">
        <v>22</v>
      </c>
      <c r="D34" s="6">
        <v>92</v>
      </c>
      <c r="E34" s="6">
        <f t="shared" si="9"/>
        <v>21.904761904761905</v>
      </c>
      <c r="F34" s="6">
        <v>101</v>
      </c>
      <c r="G34" s="6">
        <f t="shared" si="10"/>
        <v>17.118644067796609</v>
      </c>
      <c r="H34" s="2">
        <v>0.2391304347826087</v>
      </c>
      <c r="I34" s="2">
        <f t="shared" si="11"/>
        <v>1.0043478260869565</v>
      </c>
      <c r="J34" s="2">
        <v>0.21782178217821782</v>
      </c>
      <c r="K34" s="2">
        <f t="shared" si="12"/>
        <v>1.2851485148514852</v>
      </c>
      <c r="L34" s="2">
        <v>6.4973419964559952E-3</v>
      </c>
      <c r="M34" s="2">
        <v>6.4912156918083682E-3</v>
      </c>
      <c r="N34" s="2">
        <v>6.4939240018002959E-3</v>
      </c>
    </row>
    <row r="35" spans="1:14">
      <c r="A35" s="8" t="s">
        <v>25</v>
      </c>
      <c r="B35" s="8" t="s">
        <v>163</v>
      </c>
      <c r="C35" s="9">
        <v>56</v>
      </c>
      <c r="D35" s="9">
        <v>162</v>
      </c>
      <c r="E35" s="9">
        <f t="shared" si="9"/>
        <v>38.571428571428569</v>
      </c>
      <c r="F35" s="9">
        <v>168</v>
      </c>
      <c r="G35" s="9">
        <f t="shared" si="10"/>
        <v>28.474576271186439</v>
      </c>
      <c r="H35" s="10">
        <v>0.34567901234567899</v>
      </c>
      <c r="I35" s="10">
        <f t="shared" si="11"/>
        <v>1.4518518518518519</v>
      </c>
      <c r="J35" s="10">
        <v>0.33333333333333331</v>
      </c>
      <c r="K35" s="10">
        <f t="shared" si="12"/>
        <v>1.9666666666666668</v>
      </c>
      <c r="L35" s="10">
        <v>1.6538688718251624E-2</v>
      </c>
      <c r="M35" s="10">
        <v>1.1430184152966909E-2</v>
      </c>
      <c r="N35" s="10">
        <v>1.0801774577251977E-2</v>
      </c>
    </row>
    <row r="36" spans="1:14">
      <c r="A36" t="s">
        <v>26</v>
      </c>
      <c r="B36" s="11" t="s">
        <v>169</v>
      </c>
      <c r="C36" s="6">
        <v>31</v>
      </c>
      <c r="D36" s="6">
        <v>175</v>
      </c>
      <c r="E36" s="6">
        <f t="shared" si="9"/>
        <v>41.666666666666664</v>
      </c>
      <c r="F36" s="6">
        <v>178</v>
      </c>
      <c r="G36" s="6">
        <f t="shared" si="10"/>
        <v>30.169491525423727</v>
      </c>
      <c r="H36" s="2">
        <v>0.17714285714285713</v>
      </c>
      <c r="I36" s="2">
        <f t="shared" si="11"/>
        <v>0.74399999999999999</v>
      </c>
      <c r="J36" s="2">
        <v>0.17415730337078653</v>
      </c>
      <c r="K36" s="2">
        <f t="shared" si="12"/>
        <v>1.0275280898876404</v>
      </c>
      <c r="L36" s="2">
        <v>9.1553455404607201E-3</v>
      </c>
      <c r="M36" s="2">
        <v>1.2347421152896353E-2</v>
      </c>
      <c r="N36" s="2">
        <v>1.1444737349707452E-2</v>
      </c>
    </row>
    <row r="37" spans="1:14">
      <c r="A37" s="8" t="s">
        <v>27</v>
      </c>
      <c r="B37" s="8" t="s">
        <v>164</v>
      </c>
      <c r="C37" s="9">
        <v>33</v>
      </c>
      <c r="D37" s="9">
        <v>120</v>
      </c>
      <c r="E37" s="9">
        <f t="shared" si="9"/>
        <v>28.571428571428569</v>
      </c>
      <c r="F37" s="9">
        <v>128</v>
      </c>
      <c r="G37" s="9">
        <f t="shared" si="10"/>
        <v>21.694915254237287</v>
      </c>
      <c r="H37" s="10">
        <v>0.27500000000000002</v>
      </c>
      <c r="I37" s="10">
        <f t="shared" si="11"/>
        <v>1.155</v>
      </c>
      <c r="J37" s="10">
        <v>0.2578125</v>
      </c>
      <c r="K37" s="10">
        <f t="shared" si="12"/>
        <v>1.5210937500000001</v>
      </c>
      <c r="L37" s="10">
        <v>9.7460129946839932E-3</v>
      </c>
      <c r="M37" s="10">
        <v>8.4668030762717842E-3</v>
      </c>
      <c r="N37" s="10">
        <v>8.2299234874300773E-3</v>
      </c>
    </row>
    <row r="38" spans="1:14">
      <c r="A38" t="s">
        <v>28</v>
      </c>
      <c r="B38" s="11" t="s">
        <v>165</v>
      </c>
      <c r="C38" s="6">
        <v>3</v>
      </c>
      <c r="D38" s="6">
        <v>34</v>
      </c>
      <c r="E38" s="6">
        <f t="shared" si="9"/>
        <v>8.0952380952380949</v>
      </c>
      <c r="F38" s="6">
        <v>39</v>
      </c>
      <c r="G38" s="6">
        <f t="shared" si="10"/>
        <v>6.610169491525423</v>
      </c>
      <c r="H38" s="2">
        <v>8.8235294117647065E-2</v>
      </c>
      <c r="I38" s="2">
        <f t="shared" si="11"/>
        <v>0.37058823529411766</v>
      </c>
      <c r="J38" s="2">
        <v>7.6923076923076927E-2</v>
      </c>
      <c r="K38" s="2">
        <f t="shared" si="12"/>
        <v>0.4538461538461539</v>
      </c>
      <c r="L38" s="2">
        <v>8.8600118133490844E-4</v>
      </c>
      <c r="M38" s="2">
        <v>2.3989275382770058E-3</v>
      </c>
      <c r="N38" s="2">
        <v>2.5075548125763516E-3</v>
      </c>
    </row>
    <row r="39" spans="1:14">
      <c r="A39" s="8" t="s">
        <v>29</v>
      </c>
      <c r="B39" s="8" t="s">
        <v>171</v>
      </c>
      <c r="C39" s="9">
        <v>393</v>
      </c>
      <c r="D39" s="9">
        <v>1451</v>
      </c>
      <c r="E39" s="9">
        <f t="shared" si="9"/>
        <v>345.47619047619048</v>
      </c>
      <c r="F39" s="9">
        <v>1581</v>
      </c>
      <c r="G39" s="9">
        <f t="shared" si="10"/>
        <v>267.96610169491521</v>
      </c>
      <c r="H39" s="10">
        <v>0.27084769124741559</v>
      </c>
      <c r="I39" s="10">
        <f t="shared" si="11"/>
        <v>1.1375603032391455</v>
      </c>
      <c r="J39" s="10">
        <v>0.24857685009487665</v>
      </c>
      <c r="K39" s="10">
        <f t="shared" si="12"/>
        <v>1.4666034155597725</v>
      </c>
      <c r="L39" s="10">
        <v>0.116066154754873</v>
      </c>
      <c r="M39" s="10">
        <v>0.10237776053058632</v>
      </c>
      <c r="N39" s="10">
        <v>0.10165241432521058</v>
      </c>
    </row>
    <row r="40" spans="1:14">
      <c r="A40" t="s">
        <v>106</v>
      </c>
      <c r="C40" s="6">
        <v>3386</v>
      </c>
      <c r="D40" s="6">
        <v>14173</v>
      </c>
      <c r="E40" s="6">
        <f t="shared" si="9"/>
        <v>3374.5238095238092</v>
      </c>
      <c r="F40" s="6">
        <v>15553</v>
      </c>
      <c r="G40" s="6">
        <f t="shared" si="10"/>
        <v>2636.101694915254</v>
      </c>
      <c r="H40" s="2">
        <v>0.23890496013546886</v>
      </c>
      <c r="I40" s="2">
        <f t="shared" si="11"/>
        <v>1.0034008325689692</v>
      </c>
      <c r="J40" s="2">
        <v>0.21770719475342379</v>
      </c>
      <c r="K40" s="2">
        <f t="shared" si="12"/>
        <v>1.2844724490452004</v>
      </c>
      <c r="L40" s="2">
        <v>1</v>
      </c>
      <c r="M40" s="2">
        <v>1</v>
      </c>
      <c r="N40" s="2">
        <v>1</v>
      </c>
    </row>
    <row r="41" spans="1:14">
      <c r="C41" s="6"/>
      <c r="D41" s="6"/>
      <c r="E41" s="6"/>
      <c r="F41" s="6"/>
      <c r="G41" s="6"/>
    </row>
    <row r="42" spans="1:14" ht="18.75">
      <c r="A42" s="5" t="s">
        <v>1</v>
      </c>
      <c r="B42" s="5"/>
      <c r="C42" s="6"/>
      <c r="D42" s="6"/>
      <c r="E42" s="6"/>
      <c r="F42" s="6"/>
      <c r="G42" s="6"/>
    </row>
    <row r="43" spans="1:14">
      <c r="A43" s="8" t="s">
        <v>71</v>
      </c>
      <c r="B43" s="8" t="s">
        <v>175</v>
      </c>
      <c r="C43" s="9">
        <v>82</v>
      </c>
      <c r="D43" s="9">
        <v>264</v>
      </c>
      <c r="E43" s="9">
        <f t="shared" ref="E43:E49" si="13">+D43/4.2</f>
        <v>62.857142857142854</v>
      </c>
      <c r="F43" s="9">
        <v>263</v>
      </c>
      <c r="G43" s="9">
        <f t="shared" ref="G43:G49" si="14">+F43/5.9</f>
        <v>44.576271186440678</v>
      </c>
      <c r="H43" s="10">
        <f t="shared" ref="H43:H49" si="15">+C43/D43</f>
        <v>0.31060606060606061</v>
      </c>
      <c r="I43" s="10">
        <f t="shared" ref="I43:I49" si="16">+C43/E43</f>
        <v>1.3045454545454547</v>
      </c>
      <c r="J43" s="10">
        <f t="shared" ref="J43:J49" si="17">+C43/F43</f>
        <v>0.31178707224334601</v>
      </c>
      <c r="K43" s="10">
        <f t="shared" ref="K43:K49" si="18">+C43/G43</f>
        <v>1.8395437262357415</v>
      </c>
      <c r="L43" s="10">
        <f>+D43/D$49</f>
        <v>8.805870580386925E-2</v>
      </c>
      <c r="M43" s="10">
        <f>+F43/F$49</f>
        <v>8.5556278464541308E-2</v>
      </c>
      <c r="N43" s="10">
        <f>+C43/C$49</f>
        <v>7.6779026217228458E-2</v>
      </c>
    </row>
    <row r="44" spans="1:14">
      <c r="A44" s="8" t="s">
        <v>72</v>
      </c>
      <c r="B44" s="8" t="s">
        <v>176</v>
      </c>
      <c r="C44" s="9">
        <v>502</v>
      </c>
      <c r="D44" s="9">
        <v>1233</v>
      </c>
      <c r="E44" s="9">
        <f t="shared" si="13"/>
        <v>293.57142857142856</v>
      </c>
      <c r="F44" s="9">
        <v>1287</v>
      </c>
      <c r="G44" s="9">
        <f t="shared" si="14"/>
        <v>218.13559322033896</v>
      </c>
      <c r="H44" s="10">
        <f t="shared" si="15"/>
        <v>0.40713706407137062</v>
      </c>
      <c r="I44" s="10">
        <f t="shared" si="16"/>
        <v>1.7099756690997567</v>
      </c>
      <c r="J44" s="10">
        <f t="shared" si="17"/>
        <v>0.39005439005439008</v>
      </c>
      <c r="K44" s="10">
        <f t="shared" si="18"/>
        <v>2.3013209013209015</v>
      </c>
      <c r="L44" s="10">
        <f t="shared" ref="L44:L49" si="19">+D44/D$49</f>
        <v>0.41127418278852568</v>
      </c>
      <c r="M44" s="10">
        <f t="shared" ref="M44:M49" si="20">+F44/F$49</f>
        <v>0.41867273910214703</v>
      </c>
      <c r="N44" s="10">
        <f t="shared" ref="N44:N49" si="21">+C44/C$49</f>
        <v>0.47003745318352058</v>
      </c>
    </row>
    <row r="45" spans="1:14">
      <c r="A45" s="8" t="s">
        <v>73</v>
      </c>
      <c r="B45" s="8" t="s">
        <v>177</v>
      </c>
      <c r="C45" s="9">
        <v>53</v>
      </c>
      <c r="D45" s="9">
        <v>166</v>
      </c>
      <c r="E45" s="9">
        <f t="shared" si="13"/>
        <v>39.523809523809526</v>
      </c>
      <c r="F45" s="9">
        <v>162</v>
      </c>
      <c r="G45" s="9">
        <f t="shared" si="14"/>
        <v>27.457627118644066</v>
      </c>
      <c r="H45" s="10">
        <f t="shared" si="15"/>
        <v>0.31927710843373491</v>
      </c>
      <c r="I45" s="10">
        <f t="shared" si="16"/>
        <v>1.3409638554216867</v>
      </c>
      <c r="J45" s="10">
        <f t="shared" si="17"/>
        <v>0.3271604938271605</v>
      </c>
      <c r="K45" s="10">
        <f t="shared" si="18"/>
        <v>1.9302469135802471</v>
      </c>
      <c r="L45" s="10">
        <f t="shared" si="19"/>
        <v>5.5370246831220812E-2</v>
      </c>
      <c r="M45" s="10">
        <f t="shared" si="20"/>
        <v>5.2700065061808715E-2</v>
      </c>
      <c r="N45" s="10">
        <f t="shared" si="21"/>
        <v>4.9625468164794011E-2</v>
      </c>
    </row>
    <row r="46" spans="1:14">
      <c r="A46" s="8" t="s">
        <v>74</v>
      </c>
      <c r="B46" s="8" t="s">
        <v>178</v>
      </c>
      <c r="C46" s="9">
        <v>61</v>
      </c>
      <c r="D46" s="9">
        <v>186</v>
      </c>
      <c r="E46" s="9">
        <f t="shared" si="13"/>
        <v>44.285714285714285</v>
      </c>
      <c r="F46" s="9">
        <v>184</v>
      </c>
      <c r="G46" s="9">
        <f t="shared" si="14"/>
        <v>31.1864406779661</v>
      </c>
      <c r="H46" s="10">
        <f t="shared" si="15"/>
        <v>0.32795698924731181</v>
      </c>
      <c r="I46" s="10">
        <f t="shared" si="16"/>
        <v>1.3774193548387097</v>
      </c>
      <c r="J46" s="10">
        <f t="shared" si="17"/>
        <v>0.33152173913043476</v>
      </c>
      <c r="K46" s="10">
        <f t="shared" si="18"/>
        <v>1.9559782608695653</v>
      </c>
      <c r="L46" s="10">
        <f t="shared" si="19"/>
        <v>6.2041360907271512E-2</v>
      </c>
      <c r="M46" s="10">
        <f t="shared" si="20"/>
        <v>5.9856864020819779E-2</v>
      </c>
      <c r="N46" s="10">
        <f t="shared" si="21"/>
        <v>5.7116104868913858E-2</v>
      </c>
    </row>
    <row r="47" spans="1:14">
      <c r="A47" s="8" t="s">
        <v>75</v>
      </c>
      <c r="B47" s="8" t="s">
        <v>179</v>
      </c>
      <c r="C47" s="9">
        <v>138</v>
      </c>
      <c r="D47" s="9">
        <v>489</v>
      </c>
      <c r="E47" s="9">
        <f t="shared" si="13"/>
        <v>116.42857142857143</v>
      </c>
      <c r="F47" s="9">
        <v>515</v>
      </c>
      <c r="G47" s="9">
        <f t="shared" si="14"/>
        <v>87.288135593220332</v>
      </c>
      <c r="H47" s="10">
        <f t="shared" si="15"/>
        <v>0.2822085889570552</v>
      </c>
      <c r="I47" s="10">
        <f t="shared" si="16"/>
        <v>1.1852760736196319</v>
      </c>
      <c r="J47" s="10">
        <f t="shared" si="17"/>
        <v>0.26796116504854367</v>
      </c>
      <c r="K47" s="10">
        <f t="shared" si="18"/>
        <v>1.5809708737864079</v>
      </c>
      <c r="L47" s="10">
        <f t="shared" si="19"/>
        <v>0.16310873915943963</v>
      </c>
      <c r="M47" s="10">
        <f t="shared" si="20"/>
        <v>0.16753415744957709</v>
      </c>
      <c r="N47" s="10">
        <f t="shared" si="21"/>
        <v>0.12921348314606743</v>
      </c>
    </row>
    <row r="48" spans="1:14">
      <c r="A48" s="8" t="s">
        <v>76</v>
      </c>
      <c r="B48" s="8" t="s">
        <v>180</v>
      </c>
      <c r="C48" s="9">
        <v>232</v>
      </c>
      <c r="D48" s="9">
        <v>660</v>
      </c>
      <c r="E48" s="9">
        <f t="shared" si="13"/>
        <v>157.14285714285714</v>
      </c>
      <c r="F48" s="9">
        <v>663</v>
      </c>
      <c r="G48" s="9">
        <f t="shared" si="14"/>
        <v>112.37288135593219</v>
      </c>
      <c r="H48" s="10">
        <f t="shared" si="15"/>
        <v>0.3515151515151515</v>
      </c>
      <c r="I48" s="10">
        <f t="shared" si="16"/>
        <v>1.4763636363636363</v>
      </c>
      <c r="J48" s="10">
        <f t="shared" si="17"/>
        <v>0.34992458521870284</v>
      </c>
      <c r="K48" s="10">
        <f t="shared" si="18"/>
        <v>2.0645550527903471</v>
      </c>
      <c r="L48" s="10">
        <f t="shared" si="19"/>
        <v>0.2201467645096731</v>
      </c>
      <c r="M48" s="10">
        <f t="shared" si="20"/>
        <v>0.21567989590110606</v>
      </c>
      <c r="N48" s="10">
        <f t="shared" si="21"/>
        <v>0.21722846441947566</v>
      </c>
    </row>
    <row r="49" spans="1:14">
      <c r="A49" t="s">
        <v>106</v>
      </c>
      <c r="C49" s="6">
        <f>SUM(C43:C48)</f>
        <v>1068</v>
      </c>
      <c r="D49" s="6">
        <f t="shared" ref="D49:F49" si="22">SUM(D43:D48)</f>
        <v>2998</v>
      </c>
      <c r="E49" s="6">
        <f t="shared" si="13"/>
        <v>713.80952380952374</v>
      </c>
      <c r="F49" s="6">
        <f t="shared" si="22"/>
        <v>3074</v>
      </c>
      <c r="G49" s="6">
        <f t="shared" si="14"/>
        <v>521.01694915254234</v>
      </c>
      <c r="H49" s="2">
        <f t="shared" si="15"/>
        <v>0.35623749166110741</v>
      </c>
      <c r="I49" s="2">
        <f t="shared" si="16"/>
        <v>1.4961974649766512</v>
      </c>
      <c r="J49" s="2">
        <f t="shared" si="17"/>
        <v>0.34743005855562786</v>
      </c>
      <c r="K49" s="2">
        <f t="shared" si="18"/>
        <v>2.0498373454782044</v>
      </c>
      <c r="L49" s="2">
        <f t="shared" si="19"/>
        <v>1</v>
      </c>
      <c r="M49" s="2">
        <f t="shared" si="20"/>
        <v>1</v>
      </c>
      <c r="N49" s="2">
        <f t="shared" si="21"/>
        <v>1</v>
      </c>
    </row>
    <row r="50" spans="1:14">
      <c r="C50" s="6"/>
      <c r="D50" s="6"/>
      <c r="E50" s="6"/>
      <c r="F50" s="6"/>
      <c r="G50" s="6"/>
    </row>
    <row r="51" spans="1:14" ht="18.75">
      <c r="A51" s="5" t="s">
        <v>2</v>
      </c>
      <c r="B51" s="5"/>
      <c r="C51" s="6"/>
      <c r="D51" s="6"/>
      <c r="E51" s="6"/>
      <c r="F51" s="6"/>
      <c r="G51" s="6"/>
    </row>
    <row r="52" spans="1:14">
      <c r="A52" t="s">
        <v>77</v>
      </c>
      <c r="B52" t="s">
        <v>181</v>
      </c>
      <c r="C52" s="6">
        <v>46</v>
      </c>
      <c r="D52" s="6">
        <v>394</v>
      </c>
      <c r="E52" s="6">
        <f t="shared" ref="E52:E66" si="23">+D52/4.2</f>
        <v>93.80952380952381</v>
      </c>
      <c r="F52" s="6">
        <v>412</v>
      </c>
      <c r="G52" s="6">
        <f t="shared" ref="G52:G66" si="24">+F52/5.9</f>
        <v>69.830508474576263</v>
      </c>
      <c r="H52" s="2">
        <f t="shared" ref="H52:H66" si="25">+C52/D52</f>
        <v>0.116751269035533</v>
      </c>
      <c r="I52" s="2">
        <f t="shared" ref="I52:I66" si="26">+C52/E52</f>
        <v>0.49035532994923858</v>
      </c>
      <c r="J52" s="2">
        <f t="shared" ref="J52:J66" si="27">+C52/F52</f>
        <v>0.11165048543689321</v>
      </c>
      <c r="K52" s="2">
        <f t="shared" ref="K52:K66" si="28">+C52/G52</f>
        <v>0.65873786407766999</v>
      </c>
      <c r="L52" s="2">
        <f>+D52/D$66</f>
        <v>7.4466074466074464E-2</v>
      </c>
      <c r="M52" s="2">
        <f>+F52/F$66</f>
        <v>7.2268023153832656E-2</v>
      </c>
      <c r="N52" s="2">
        <f>+C52/C$66</f>
        <v>6.6763425253991288E-2</v>
      </c>
    </row>
    <row r="53" spans="1:14">
      <c r="A53" t="s">
        <v>131</v>
      </c>
      <c r="B53" t="s">
        <v>181</v>
      </c>
      <c r="C53" s="6">
        <v>57</v>
      </c>
      <c r="D53" s="6">
        <v>501</v>
      </c>
      <c r="E53" s="6">
        <f t="shared" si="23"/>
        <v>119.28571428571428</v>
      </c>
      <c r="F53" s="6">
        <v>558</v>
      </c>
      <c r="G53" s="6">
        <f t="shared" si="24"/>
        <v>94.576271186440678</v>
      </c>
      <c r="H53" s="2">
        <f t="shared" si="25"/>
        <v>0.11377245508982035</v>
      </c>
      <c r="I53" s="2">
        <f t="shared" si="26"/>
        <v>0.47784431137724553</v>
      </c>
      <c r="J53" s="2">
        <f t="shared" si="27"/>
        <v>0.10215053763440861</v>
      </c>
      <c r="K53" s="2">
        <f t="shared" si="28"/>
        <v>0.60268817204301073</v>
      </c>
      <c r="L53" s="2">
        <f t="shared" ref="L53:L66" si="29">+D53/D$66</f>
        <v>9.4689094689094686E-2</v>
      </c>
      <c r="M53" s="2">
        <f t="shared" ref="M53:M66" si="30">+F53/F$66</f>
        <v>9.7877565339414135E-2</v>
      </c>
      <c r="N53" s="2">
        <f t="shared" ref="N53:N66" si="31">+C53/C$66</f>
        <v>8.2728592162554432E-2</v>
      </c>
    </row>
    <row r="54" spans="1:14">
      <c r="A54" t="s">
        <v>78</v>
      </c>
      <c r="B54" t="s">
        <v>181</v>
      </c>
      <c r="C54" s="6">
        <v>174</v>
      </c>
      <c r="D54" s="6">
        <v>1030</v>
      </c>
      <c r="E54" s="6">
        <f t="shared" si="23"/>
        <v>245.23809523809524</v>
      </c>
      <c r="F54" s="6">
        <v>1135</v>
      </c>
      <c r="G54" s="6">
        <f t="shared" si="24"/>
        <v>192.37288135593218</v>
      </c>
      <c r="H54" s="2">
        <f t="shared" si="25"/>
        <v>0.16893203883495145</v>
      </c>
      <c r="I54" s="2">
        <f t="shared" si="26"/>
        <v>0.70951456310679606</v>
      </c>
      <c r="J54" s="2">
        <f t="shared" si="27"/>
        <v>0.15330396475770924</v>
      </c>
      <c r="K54" s="2">
        <f t="shared" si="28"/>
        <v>0.90449339207048474</v>
      </c>
      <c r="L54" s="2">
        <f t="shared" si="29"/>
        <v>0.19467019467019467</v>
      </c>
      <c r="M54" s="2">
        <f t="shared" si="30"/>
        <v>0.19908787931941765</v>
      </c>
      <c r="N54" s="2">
        <f t="shared" si="31"/>
        <v>0.2525399129172714</v>
      </c>
    </row>
    <row r="55" spans="1:14">
      <c r="A55" t="s">
        <v>79</v>
      </c>
      <c r="B55" t="s">
        <v>181</v>
      </c>
      <c r="C55" s="6">
        <v>48</v>
      </c>
      <c r="D55" s="6">
        <v>537</v>
      </c>
      <c r="E55" s="6">
        <f t="shared" si="23"/>
        <v>127.85714285714285</v>
      </c>
      <c r="F55" s="6">
        <v>578</v>
      </c>
      <c r="G55" s="6">
        <f t="shared" si="24"/>
        <v>97.966101694915253</v>
      </c>
      <c r="H55" s="2">
        <f t="shared" si="25"/>
        <v>8.9385474860335198E-2</v>
      </c>
      <c r="I55" s="2">
        <f t="shared" si="26"/>
        <v>0.37541899441340787</v>
      </c>
      <c r="J55" s="2">
        <f t="shared" si="27"/>
        <v>8.3044982698961933E-2</v>
      </c>
      <c r="K55" s="2">
        <f t="shared" si="28"/>
        <v>0.48996539792387545</v>
      </c>
      <c r="L55" s="2">
        <f t="shared" si="29"/>
        <v>0.10149310149310149</v>
      </c>
      <c r="M55" s="2">
        <f t="shared" si="30"/>
        <v>0.10138572180319243</v>
      </c>
      <c r="N55" s="2">
        <f t="shared" si="31"/>
        <v>6.966618287373004E-2</v>
      </c>
    </row>
    <row r="56" spans="1:14">
      <c r="A56" t="s">
        <v>80</v>
      </c>
      <c r="B56" t="s">
        <v>181</v>
      </c>
      <c r="C56" s="6">
        <v>72</v>
      </c>
      <c r="D56" s="6">
        <v>446</v>
      </c>
      <c r="E56" s="6">
        <f t="shared" si="23"/>
        <v>106.19047619047619</v>
      </c>
      <c r="F56" s="6">
        <v>486</v>
      </c>
      <c r="G56" s="6">
        <f t="shared" si="24"/>
        <v>82.372881355932194</v>
      </c>
      <c r="H56" s="2">
        <f t="shared" si="25"/>
        <v>0.16143497757847533</v>
      </c>
      <c r="I56" s="2">
        <f t="shared" si="26"/>
        <v>0.67802690582959646</v>
      </c>
      <c r="J56" s="2">
        <f t="shared" si="27"/>
        <v>0.14814814814814814</v>
      </c>
      <c r="K56" s="2">
        <f t="shared" si="28"/>
        <v>0.87407407407407423</v>
      </c>
      <c r="L56" s="2">
        <f t="shared" si="29"/>
        <v>8.429408429408429E-2</v>
      </c>
      <c r="M56" s="2">
        <f t="shared" si="30"/>
        <v>8.5248202069812318E-2</v>
      </c>
      <c r="N56" s="2">
        <f t="shared" si="31"/>
        <v>0.10449927431059507</v>
      </c>
    </row>
    <row r="57" spans="1:14">
      <c r="A57" t="s">
        <v>81</v>
      </c>
      <c r="B57" t="s">
        <v>182</v>
      </c>
      <c r="C57" s="6">
        <v>59</v>
      </c>
      <c r="D57" s="6">
        <v>449</v>
      </c>
      <c r="E57" s="6">
        <f t="shared" si="23"/>
        <v>106.9047619047619</v>
      </c>
      <c r="F57" s="6">
        <v>418</v>
      </c>
      <c r="G57" s="6">
        <f t="shared" si="24"/>
        <v>70.847457627118644</v>
      </c>
      <c r="H57" s="2">
        <f t="shared" si="25"/>
        <v>0.13140311804008908</v>
      </c>
      <c r="I57" s="2">
        <f t="shared" si="26"/>
        <v>0.5518930957683742</v>
      </c>
      <c r="J57" s="2">
        <f t="shared" si="27"/>
        <v>0.14114832535885166</v>
      </c>
      <c r="K57" s="2">
        <f t="shared" si="28"/>
        <v>0.83277511961722483</v>
      </c>
      <c r="L57" s="2">
        <f t="shared" si="29"/>
        <v>8.4861084861084859E-2</v>
      </c>
      <c r="M57" s="2">
        <f t="shared" si="30"/>
        <v>7.3320470092966147E-2</v>
      </c>
      <c r="N57" s="2">
        <f t="shared" si="31"/>
        <v>8.5631349782293184E-2</v>
      </c>
    </row>
    <row r="58" spans="1:14">
      <c r="A58" t="s">
        <v>82</v>
      </c>
      <c r="B58" t="s">
        <v>181</v>
      </c>
      <c r="C58" s="6">
        <v>10</v>
      </c>
      <c r="D58" s="6">
        <v>73</v>
      </c>
      <c r="E58" s="6">
        <f t="shared" si="23"/>
        <v>17.38095238095238</v>
      </c>
      <c r="F58" s="6">
        <v>70</v>
      </c>
      <c r="G58" s="6">
        <f t="shared" si="24"/>
        <v>11.864406779661016</v>
      </c>
      <c r="H58" s="2">
        <f t="shared" si="25"/>
        <v>0.13698630136986301</v>
      </c>
      <c r="I58" s="2">
        <f t="shared" si="26"/>
        <v>0.57534246575342474</v>
      </c>
      <c r="J58" s="2">
        <f t="shared" si="27"/>
        <v>0.14285714285714285</v>
      </c>
      <c r="K58" s="2">
        <f t="shared" si="28"/>
        <v>0.84285714285714297</v>
      </c>
      <c r="L58" s="2">
        <f t="shared" si="29"/>
        <v>1.3797013797013797E-2</v>
      </c>
      <c r="M58" s="2">
        <f t="shared" si="30"/>
        <v>1.2278547623223996E-2</v>
      </c>
      <c r="N58" s="2">
        <f t="shared" si="31"/>
        <v>1.4513788098693759E-2</v>
      </c>
    </row>
    <row r="59" spans="1:14">
      <c r="A59" t="s">
        <v>83</v>
      </c>
      <c r="B59" t="s">
        <v>184</v>
      </c>
      <c r="C59" s="6">
        <v>14</v>
      </c>
      <c r="D59" s="6">
        <v>57</v>
      </c>
      <c r="E59" s="6">
        <f t="shared" si="23"/>
        <v>13.571428571428571</v>
      </c>
      <c r="F59" s="6">
        <v>63</v>
      </c>
      <c r="G59" s="6">
        <f t="shared" si="24"/>
        <v>10.677966101694915</v>
      </c>
      <c r="H59" s="2">
        <f t="shared" si="25"/>
        <v>0.24561403508771928</v>
      </c>
      <c r="I59" s="2">
        <f t="shared" si="26"/>
        <v>1.0315789473684212</v>
      </c>
      <c r="J59" s="2">
        <f t="shared" si="27"/>
        <v>0.22222222222222221</v>
      </c>
      <c r="K59" s="2">
        <f t="shared" si="28"/>
        <v>1.3111111111111111</v>
      </c>
      <c r="L59" s="2">
        <f t="shared" si="29"/>
        <v>1.0773010773010773E-2</v>
      </c>
      <c r="M59" s="2">
        <f t="shared" si="30"/>
        <v>1.1050692860901596E-2</v>
      </c>
      <c r="N59" s="2">
        <f t="shared" si="31"/>
        <v>2.0319303338171262E-2</v>
      </c>
    </row>
    <row r="60" spans="1:14">
      <c r="A60" s="11" t="s">
        <v>84</v>
      </c>
      <c r="B60" t="s">
        <v>183</v>
      </c>
      <c r="C60" s="12">
        <v>4</v>
      </c>
      <c r="D60" s="12">
        <v>15</v>
      </c>
      <c r="E60" s="12">
        <f t="shared" si="23"/>
        <v>3.5714285714285712</v>
      </c>
      <c r="F60" s="12">
        <v>17</v>
      </c>
      <c r="G60" s="12">
        <f t="shared" si="24"/>
        <v>2.8813559322033897</v>
      </c>
      <c r="H60" s="13">
        <f t="shared" si="25"/>
        <v>0.26666666666666666</v>
      </c>
      <c r="I60" s="13">
        <f t="shared" si="26"/>
        <v>1.1200000000000001</v>
      </c>
      <c r="J60" s="13">
        <f t="shared" si="27"/>
        <v>0.23529411764705882</v>
      </c>
      <c r="K60" s="13">
        <f t="shared" si="28"/>
        <v>1.388235294117647</v>
      </c>
      <c r="L60" s="13">
        <f t="shared" si="29"/>
        <v>2.8350028350028352E-3</v>
      </c>
      <c r="M60" s="13">
        <f t="shared" si="30"/>
        <v>2.9819329942115417E-3</v>
      </c>
      <c r="N60" s="13">
        <f t="shared" si="31"/>
        <v>5.8055152394775036E-3</v>
      </c>
    </row>
    <row r="61" spans="1:14">
      <c r="A61" t="s">
        <v>85</v>
      </c>
      <c r="B61" s="11" t="s">
        <v>185</v>
      </c>
      <c r="C61" s="6">
        <v>41</v>
      </c>
      <c r="D61" s="6">
        <v>282</v>
      </c>
      <c r="E61" s="6">
        <f t="shared" si="23"/>
        <v>67.142857142857139</v>
      </c>
      <c r="F61" s="6">
        <v>371</v>
      </c>
      <c r="G61" s="6">
        <f t="shared" si="24"/>
        <v>62.881355932203384</v>
      </c>
      <c r="H61" s="2">
        <f t="shared" si="25"/>
        <v>0.1453900709219858</v>
      </c>
      <c r="I61" s="2">
        <f t="shared" si="26"/>
        <v>0.61063829787234047</v>
      </c>
      <c r="J61" s="2">
        <f t="shared" si="27"/>
        <v>0.11051212938005391</v>
      </c>
      <c r="K61" s="2">
        <f t="shared" si="28"/>
        <v>0.65202156334231809</v>
      </c>
      <c r="L61" s="2">
        <f t="shared" si="29"/>
        <v>5.3298053298053295E-2</v>
      </c>
      <c r="M61" s="2">
        <f t="shared" si="30"/>
        <v>6.5076302403087177E-2</v>
      </c>
      <c r="N61" s="2">
        <f t="shared" si="31"/>
        <v>5.9506531204644414E-2</v>
      </c>
    </row>
    <row r="62" spans="1:14">
      <c r="A62" t="s">
        <v>86</v>
      </c>
      <c r="B62" t="s">
        <v>184</v>
      </c>
      <c r="C62" s="6">
        <v>4</v>
      </c>
      <c r="D62" s="6">
        <v>76</v>
      </c>
      <c r="E62" s="6">
        <f t="shared" si="23"/>
        <v>18.095238095238095</v>
      </c>
      <c r="F62" s="6">
        <v>86</v>
      </c>
      <c r="G62" s="6">
        <f t="shared" si="24"/>
        <v>14.576271186440676</v>
      </c>
      <c r="H62" s="2">
        <f t="shared" si="25"/>
        <v>5.2631578947368418E-2</v>
      </c>
      <c r="I62" s="2">
        <f t="shared" si="26"/>
        <v>0.22105263157894736</v>
      </c>
      <c r="J62" s="2">
        <f t="shared" si="27"/>
        <v>4.6511627906976744E-2</v>
      </c>
      <c r="K62" s="2">
        <f t="shared" si="28"/>
        <v>0.2744186046511628</v>
      </c>
      <c r="L62" s="2">
        <f t="shared" si="29"/>
        <v>1.4364014364014363E-2</v>
      </c>
      <c r="M62" s="2">
        <f t="shared" si="30"/>
        <v>1.5085072794246623E-2</v>
      </c>
      <c r="N62" s="2">
        <f t="shared" si="31"/>
        <v>5.8055152394775036E-3</v>
      </c>
    </row>
    <row r="63" spans="1:14">
      <c r="A63" t="s">
        <v>87</v>
      </c>
      <c r="B63" t="s">
        <v>183</v>
      </c>
      <c r="C63" s="6">
        <v>23</v>
      </c>
      <c r="D63" s="6">
        <v>226</v>
      </c>
      <c r="E63" s="6">
        <f t="shared" si="23"/>
        <v>53.80952380952381</v>
      </c>
      <c r="F63" s="6">
        <v>219</v>
      </c>
      <c r="G63" s="6">
        <f t="shared" si="24"/>
        <v>37.118644067796609</v>
      </c>
      <c r="H63" s="2">
        <f t="shared" si="25"/>
        <v>0.10176991150442478</v>
      </c>
      <c r="I63" s="2">
        <f t="shared" si="26"/>
        <v>0.42743362831858406</v>
      </c>
      <c r="J63" s="2">
        <f t="shared" si="27"/>
        <v>0.1050228310502283</v>
      </c>
      <c r="K63" s="2">
        <f t="shared" si="28"/>
        <v>0.61963470319634706</v>
      </c>
      <c r="L63" s="2">
        <f t="shared" si="29"/>
        <v>4.2714042714042715E-2</v>
      </c>
      <c r="M63" s="2">
        <f t="shared" si="30"/>
        <v>3.8414313278372213E-2</v>
      </c>
      <c r="N63" s="2">
        <f t="shared" si="31"/>
        <v>3.3381712626995644E-2</v>
      </c>
    </row>
    <row r="64" spans="1:14">
      <c r="A64" t="s">
        <v>88</v>
      </c>
      <c r="B64" t="s">
        <v>181</v>
      </c>
      <c r="C64" s="6">
        <v>24</v>
      </c>
      <c r="D64" s="6">
        <v>252</v>
      </c>
      <c r="E64" s="6">
        <f t="shared" si="23"/>
        <v>60</v>
      </c>
      <c r="F64" s="6">
        <v>281</v>
      </c>
      <c r="G64" s="6">
        <f t="shared" si="24"/>
        <v>47.627118644067792</v>
      </c>
      <c r="H64" s="2">
        <f t="shared" si="25"/>
        <v>9.5238095238095233E-2</v>
      </c>
      <c r="I64" s="2">
        <f t="shared" si="26"/>
        <v>0.4</v>
      </c>
      <c r="J64" s="2">
        <f t="shared" si="27"/>
        <v>8.5409252669039148E-2</v>
      </c>
      <c r="K64" s="2">
        <f t="shared" si="28"/>
        <v>0.50391459074733103</v>
      </c>
      <c r="L64" s="2">
        <f t="shared" si="29"/>
        <v>4.7628047628047628E-2</v>
      </c>
      <c r="M64" s="2">
        <f t="shared" si="30"/>
        <v>4.9289598316084898E-2</v>
      </c>
      <c r="N64" s="2">
        <f t="shared" si="31"/>
        <v>3.483309143686502E-2</v>
      </c>
    </row>
    <row r="65" spans="1:14">
      <c r="A65" t="s">
        <v>89</v>
      </c>
      <c r="B65" t="s">
        <v>181</v>
      </c>
      <c r="C65" s="6">
        <v>113</v>
      </c>
      <c r="D65" s="6">
        <v>953</v>
      </c>
      <c r="E65" s="6">
        <f t="shared" si="23"/>
        <v>226.9047619047619</v>
      </c>
      <c r="F65" s="6">
        <v>1007</v>
      </c>
      <c r="G65" s="6">
        <f t="shared" si="24"/>
        <v>170.67796610169489</v>
      </c>
      <c r="H65" s="2">
        <f t="shared" si="25"/>
        <v>0.11857292759706191</v>
      </c>
      <c r="I65" s="2">
        <f t="shared" si="26"/>
        <v>0.49800629590766005</v>
      </c>
      <c r="J65" s="2">
        <f t="shared" si="27"/>
        <v>0.11221449851042702</v>
      </c>
      <c r="K65" s="2">
        <f t="shared" si="28"/>
        <v>0.6620655412115195</v>
      </c>
      <c r="L65" s="2">
        <f t="shared" si="29"/>
        <v>0.18011718011718011</v>
      </c>
      <c r="M65" s="2">
        <f t="shared" si="30"/>
        <v>0.17663567795123664</v>
      </c>
      <c r="N65" s="2">
        <f t="shared" si="31"/>
        <v>0.16400580551523947</v>
      </c>
    </row>
    <row r="66" spans="1:14">
      <c r="A66" t="s">
        <v>106</v>
      </c>
      <c r="C66" s="6">
        <f>SUM(C52:C65)</f>
        <v>689</v>
      </c>
      <c r="D66" s="6">
        <f t="shared" ref="D66:F66" si="32">SUM(D52:D65)</f>
        <v>5291</v>
      </c>
      <c r="E66" s="6">
        <f t="shared" si="23"/>
        <v>1259.7619047619048</v>
      </c>
      <c r="F66" s="6">
        <f t="shared" si="32"/>
        <v>5701</v>
      </c>
      <c r="G66" s="6">
        <f t="shared" si="24"/>
        <v>966.27118644067787</v>
      </c>
      <c r="H66" s="2">
        <f t="shared" si="25"/>
        <v>0.13022113022113022</v>
      </c>
      <c r="I66" s="2">
        <f t="shared" si="26"/>
        <v>0.54692874692874693</v>
      </c>
      <c r="J66" s="2">
        <f t="shared" si="27"/>
        <v>0.12085599017716191</v>
      </c>
      <c r="K66" s="2">
        <f t="shared" si="28"/>
        <v>0.7130503420452553</v>
      </c>
      <c r="L66" s="2">
        <f t="shared" si="29"/>
        <v>1</v>
      </c>
      <c r="M66" s="2">
        <f t="shared" si="30"/>
        <v>1</v>
      </c>
      <c r="N66" s="2">
        <f t="shared" si="31"/>
        <v>1</v>
      </c>
    </row>
    <row r="67" spans="1:14">
      <c r="C67" s="6"/>
      <c r="D67" s="6"/>
      <c r="E67" s="6"/>
      <c r="F67" s="6"/>
      <c r="G67" s="6"/>
    </row>
    <row r="68" spans="1:14" ht="18.75">
      <c r="A68" s="5" t="s">
        <v>3</v>
      </c>
      <c r="B68" s="5"/>
      <c r="C68" s="6"/>
      <c r="D68" s="6"/>
      <c r="E68" s="6"/>
      <c r="F68" s="6"/>
      <c r="G68" s="6"/>
    </row>
    <row r="69" spans="1:14">
      <c r="A69" s="8" t="s">
        <v>30</v>
      </c>
      <c r="B69" s="8" t="s">
        <v>204</v>
      </c>
      <c r="C69" s="9">
        <v>27</v>
      </c>
      <c r="D69" s="9">
        <v>115</v>
      </c>
      <c r="E69" s="9">
        <f t="shared" ref="E69:E89" si="33">+D69/4.2</f>
        <v>27.38095238095238</v>
      </c>
      <c r="F69" s="9">
        <v>102</v>
      </c>
      <c r="G69" s="9">
        <f t="shared" ref="G69:G89" si="34">+F69/5.9</f>
        <v>17.288135593220339</v>
      </c>
      <c r="H69" s="10">
        <f t="shared" ref="H69:H89" si="35">+C69/D69</f>
        <v>0.23478260869565218</v>
      </c>
      <c r="I69" s="10">
        <f t="shared" ref="I69:I89" si="36">+C69/E69</f>
        <v>0.98608695652173917</v>
      </c>
      <c r="J69" s="10">
        <f t="shared" ref="J69:J89" si="37">+C69/F69</f>
        <v>0.26470588235294118</v>
      </c>
      <c r="K69" s="10">
        <f t="shared" ref="K69:K89" si="38">+C69/G69</f>
        <v>1.5617647058823529</v>
      </c>
      <c r="L69" s="10">
        <f>+D69/D$89</f>
        <v>2.2279913205207687E-3</v>
      </c>
      <c r="M69" s="10">
        <f t="shared" ref="M69" si="39">+F69/F$89</f>
        <v>1.8937635766138766E-3</v>
      </c>
      <c r="N69" s="10">
        <f>+C69/C$89</f>
        <v>1.687394537841385E-3</v>
      </c>
    </row>
    <row r="70" spans="1:14">
      <c r="A70" s="8" t="s">
        <v>31</v>
      </c>
      <c r="B70" s="8" t="s">
        <v>205</v>
      </c>
      <c r="C70" s="9">
        <v>568</v>
      </c>
      <c r="D70" s="9">
        <v>2054</v>
      </c>
      <c r="E70" s="9">
        <f t="shared" si="33"/>
        <v>489.04761904761904</v>
      </c>
      <c r="F70" s="9">
        <v>2120</v>
      </c>
      <c r="G70" s="9">
        <f t="shared" si="34"/>
        <v>359.32203389830505</v>
      </c>
      <c r="H70" s="10">
        <f t="shared" si="35"/>
        <v>0.2765335929892892</v>
      </c>
      <c r="I70" s="10">
        <f t="shared" si="36"/>
        <v>1.1614410905550145</v>
      </c>
      <c r="J70" s="10">
        <f t="shared" si="37"/>
        <v>0.26792452830188679</v>
      </c>
      <c r="K70" s="10">
        <f t="shared" si="38"/>
        <v>1.5807547169811322</v>
      </c>
      <c r="L70" s="10">
        <f t="shared" ref="L70:L89" si="40">+D70/D$89</f>
        <v>3.9793862368257903E-2</v>
      </c>
      <c r="M70" s="10">
        <f t="shared" ref="M70:M89" si="41">+F70/F$89</f>
        <v>3.9360576298249197E-2</v>
      </c>
      <c r="N70" s="10">
        <f t="shared" ref="N70:N89" si="42">+C70/C$89</f>
        <v>3.5497781388663212E-2</v>
      </c>
    </row>
    <row r="71" spans="1:14">
      <c r="A71" s="8" t="s">
        <v>32</v>
      </c>
      <c r="B71" s="8" t="s">
        <v>186</v>
      </c>
      <c r="C71" s="9">
        <v>1899</v>
      </c>
      <c r="D71" s="9">
        <v>4302</v>
      </c>
      <c r="E71" s="9">
        <f t="shared" si="33"/>
        <v>1024.2857142857142</v>
      </c>
      <c r="F71" s="9">
        <v>4208</v>
      </c>
      <c r="G71" s="9">
        <f t="shared" si="34"/>
        <v>713.22033898305085</v>
      </c>
      <c r="H71" s="10">
        <f t="shared" si="35"/>
        <v>0.44142259414225943</v>
      </c>
      <c r="I71" s="10">
        <f t="shared" si="36"/>
        <v>1.8539748953974897</v>
      </c>
      <c r="J71" s="10">
        <f t="shared" si="37"/>
        <v>0.45128326996197721</v>
      </c>
      <c r="K71" s="10">
        <f t="shared" si="38"/>
        <v>2.6625712927756653</v>
      </c>
      <c r="L71" s="10">
        <f t="shared" si="40"/>
        <v>8.3346249225046493E-2</v>
      </c>
      <c r="M71" s="10">
        <f t="shared" si="41"/>
        <v>7.8127030690109733E-2</v>
      </c>
      <c r="N71" s="10">
        <f t="shared" si="42"/>
        <v>0.11868008249484407</v>
      </c>
    </row>
    <row r="72" spans="1:14">
      <c r="A72" t="s">
        <v>33</v>
      </c>
      <c r="B72" s="11" t="s">
        <v>188</v>
      </c>
      <c r="C72" s="6">
        <v>247</v>
      </c>
      <c r="D72" s="6">
        <v>2434</v>
      </c>
      <c r="E72" s="6">
        <f t="shared" si="33"/>
        <v>579.52380952380952</v>
      </c>
      <c r="F72" s="6">
        <v>2924</v>
      </c>
      <c r="G72" s="6">
        <f t="shared" si="34"/>
        <v>495.59322033898303</v>
      </c>
      <c r="H72" s="2">
        <f t="shared" si="35"/>
        <v>0.10147904683648315</v>
      </c>
      <c r="I72" s="2">
        <f t="shared" si="36"/>
        <v>0.42621199671322924</v>
      </c>
      <c r="J72" s="2">
        <f t="shared" si="37"/>
        <v>8.4473324213406295E-2</v>
      </c>
      <c r="K72" s="2">
        <f t="shared" si="38"/>
        <v>0.49839261285909714</v>
      </c>
      <c r="L72" s="2">
        <f t="shared" si="40"/>
        <v>4.7155920644761318E-2</v>
      </c>
      <c r="M72" s="2">
        <f t="shared" si="41"/>
        <v>5.4287889196264462E-2</v>
      </c>
      <c r="N72" s="2">
        <f t="shared" si="42"/>
        <v>1.5436535216548966E-2</v>
      </c>
    </row>
    <row r="73" spans="1:14">
      <c r="A73" s="8" t="s">
        <v>34</v>
      </c>
      <c r="B73" s="8" t="s">
        <v>187</v>
      </c>
      <c r="C73" s="9">
        <v>1842</v>
      </c>
      <c r="D73" s="9">
        <v>6821</v>
      </c>
      <c r="E73" s="9">
        <f t="shared" si="33"/>
        <v>1624.047619047619</v>
      </c>
      <c r="F73" s="9">
        <v>6796</v>
      </c>
      <c r="G73" s="9">
        <f t="shared" si="34"/>
        <v>1151.8644067796608</v>
      </c>
      <c r="H73" s="10">
        <f t="shared" si="35"/>
        <v>0.27004838000293213</v>
      </c>
      <c r="I73" s="10">
        <f t="shared" si="36"/>
        <v>1.1342031960123149</v>
      </c>
      <c r="J73" s="10">
        <f t="shared" si="37"/>
        <v>0.27104178928781636</v>
      </c>
      <c r="K73" s="10">
        <f t="shared" si="38"/>
        <v>1.5991465567981167</v>
      </c>
      <c r="L73" s="10">
        <f t="shared" si="40"/>
        <v>0.13214894606323621</v>
      </c>
      <c r="M73" s="10">
        <f t="shared" si="41"/>
        <v>0.12617663986929317</v>
      </c>
      <c r="N73" s="10">
        <f t="shared" si="42"/>
        <v>0.11511780513717892</v>
      </c>
    </row>
    <row r="74" spans="1:14">
      <c r="A74" t="s">
        <v>35</v>
      </c>
      <c r="B74" s="11" t="s">
        <v>190</v>
      </c>
      <c r="C74" s="6">
        <v>620</v>
      </c>
      <c r="D74" s="6">
        <v>3447</v>
      </c>
      <c r="E74" s="6">
        <f t="shared" si="33"/>
        <v>820.71428571428567</v>
      </c>
      <c r="F74" s="6">
        <v>4168</v>
      </c>
      <c r="G74" s="6">
        <f t="shared" si="34"/>
        <v>706.4406779661017</v>
      </c>
      <c r="H74" s="2">
        <f t="shared" si="35"/>
        <v>0.17986655062373078</v>
      </c>
      <c r="I74" s="2">
        <f t="shared" si="36"/>
        <v>0.75543951261966935</v>
      </c>
      <c r="J74" s="2">
        <f t="shared" si="37"/>
        <v>0.14875239923224567</v>
      </c>
      <c r="K74" s="2">
        <f t="shared" si="38"/>
        <v>0.87763915547024951</v>
      </c>
      <c r="L74" s="2">
        <f t="shared" si="40"/>
        <v>6.6781618102913831E-2</v>
      </c>
      <c r="M74" s="2">
        <f t="shared" si="41"/>
        <v>7.7384378307123899E-2</v>
      </c>
      <c r="N74" s="2">
        <f t="shared" si="42"/>
        <v>3.8747578276357726E-2</v>
      </c>
    </row>
    <row r="75" spans="1:14">
      <c r="A75" s="8" t="s">
        <v>36</v>
      </c>
      <c r="B75" s="8" t="s">
        <v>202</v>
      </c>
      <c r="C75" s="9">
        <v>2675</v>
      </c>
      <c r="D75" s="9">
        <v>7099</v>
      </c>
      <c r="E75" s="9">
        <f t="shared" si="33"/>
        <v>1690.2380952380952</v>
      </c>
      <c r="F75" s="9">
        <v>7121</v>
      </c>
      <c r="G75" s="9">
        <f t="shared" si="34"/>
        <v>1206.9491525423728</v>
      </c>
      <c r="H75" s="10">
        <f t="shared" si="35"/>
        <v>0.37681363572334131</v>
      </c>
      <c r="I75" s="10">
        <f t="shared" si="36"/>
        <v>1.5826172700380337</v>
      </c>
      <c r="J75" s="10">
        <f t="shared" si="37"/>
        <v>0.37564948743154053</v>
      </c>
      <c r="K75" s="10">
        <f t="shared" si="38"/>
        <v>2.2163319758460891</v>
      </c>
      <c r="L75" s="10">
        <f t="shared" si="40"/>
        <v>0.13753487290762553</v>
      </c>
      <c r="M75" s="10">
        <f t="shared" si="41"/>
        <v>0.13221069048105308</v>
      </c>
      <c r="N75" s="10">
        <f t="shared" si="42"/>
        <v>0.16717705143428535</v>
      </c>
    </row>
    <row r="76" spans="1:14">
      <c r="A76" s="8" t="s">
        <v>37</v>
      </c>
      <c r="B76" s="8" t="s">
        <v>203</v>
      </c>
      <c r="C76" s="9">
        <v>1075</v>
      </c>
      <c r="D76" s="9">
        <v>4446</v>
      </c>
      <c r="E76" s="9">
        <f t="shared" si="33"/>
        <v>1058.5714285714284</v>
      </c>
      <c r="F76" s="9">
        <v>4378</v>
      </c>
      <c r="G76" s="9">
        <f t="shared" si="34"/>
        <v>742.03389830508468</v>
      </c>
      <c r="H76" s="10">
        <f t="shared" si="35"/>
        <v>0.24179037336932074</v>
      </c>
      <c r="I76" s="10">
        <f t="shared" si="36"/>
        <v>1.0155195681511473</v>
      </c>
      <c r="J76" s="10">
        <f t="shared" si="37"/>
        <v>0.2455459113750571</v>
      </c>
      <c r="K76" s="10">
        <f t="shared" si="38"/>
        <v>1.448720877112837</v>
      </c>
      <c r="L76" s="10">
        <f t="shared" si="40"/>
        <v>8.6136081835089889E-2</v>
      </c>
      <c r="M76" s="10">
        <f t="shared" si="41"/>
        <v>8.1283303317799524E-2</v>
      </c>
      <c r="N76" s="10">
        <f t="shared" si="42"/>
        <v>6.7183301043684765E-2</v>
      </c>
    </row>
    <row r="77" spans="1:14">
      <c r="A77" t="s">
        <v>38</v>
      </c>
      <c r="B77" s="11" t="s">
        <v>189</v>
      </c>
      <c r="C77" s="6">
        <v>79</v>
      </c>
      <c r="D77" s="6">
        <v>456</v>
      </c>
      <c r="E77" s="6">
        <f t="shared" si="33"/>
        <v>108.57142857142857</v>
      </c>
      <c r="F77" s="6">
        <v>636</v>
      </c>
      <c r="G77" s="6">
        <f t="shared" si="34"/>
        <v>107.79661016949152</v>
      </c>
      <c r="H77" s="2">
        <f t="shared" si="35"/>
        <v>0.17324561403508773</v>
      </c>
      <c r="I77" s="2">
        <f t="shared" si="36"/>
        <v>0.72763157894736841</v>
      </c>
      <c r="J77" s="2">
        <f t="shared" si="37"/>
        <v>0.12421383647798742</v>
      </c>
      <c r="K77" s="2">
        <f t="shared" si="38"/>
        <v>0.73286163522012582</v>
      </c>
      <c r="L77" s="2">
        <f t="shared" si="40"/>
        <v>8.8344699318040915E-3</v>
      </c>
      <c r="M77" s="2">
        <f t="shared" si="41"/>
        <v>1.180817288947476E-2</v>
      </c>
      <c r="N77" s="2">
        <f t="shared" si="42"/>
        <v>4.9371914255359039E-3</v>
      </c>
    </row>
    <row r="78" spans="1:14">
      <c r="A78" t="s">
        <v>39</v>
      </c>
      <c r="B78" s="11" t="s">
        <v>191</v>
      </c>
      <c r="C78" s="6">
        <v>204</v>
      </c>
      <c r="D78" s="6">
        <v>995</v>
      </c>
      <c r="E78" s="6">
        <f t="shared" si="33"/>
        <v>236.9047619047619</v>
      </c>
      <c r="F78" s="6">
        <v>1035</v>
      </c>
      <c r="G78" s="6">
        <f t="shared" si="34"/>
        <v>175.42372881355931</v>
      </c>
      <c r="H78" s="2">
        <f t="shared" si="35"/>
        <v>0.20502512562814071</v>
      </c>
      <c r="I78" s="2">
        <f t="shared" si="36"/>
        <v>0.86110552763819093</v>
      </c>
      <c r="J78" s="2">
        <f t="shared" si="37"/>
        <v>0.19710144927536233</v>
      </c>
      <c r="K78" s="2">
        <f t="shared" si="38"/>
        <v>1.1628985507246379</v>
      </c>
      <c r="L78" s="2">
        <f t="shared" si="40"/>
        <v>1.9276968381897085E-2</v>
      </c>
      <c r="M78" s="2">
        <f t="shared" si="41"/>
        <v>1.9216130409758451E-2</v>
      </c>
      <c r="N78" s="2">
        <f t="shared" si="42"/>
        <v>1.2749203174801575E-2</v>
      </c>
    </row>
    <row r="79" spans="1:14">
      <c r="A79" s="8" t="s">
        <v>40</v>
      </c>
      <c r="B79" s="8" t="s">
        <v>192</v>
      </c>
      <c r="C79" s="9">
        <v>350</v>
      </c>
      <c r="D79" s="9">
        <v>1303</v>
      </c>
      <c r="E79" s="9">
        <f t="shared" si="33"/>
        <v>310.23809523809524</v>
      </c>
      <c r="F79" s="9">
        <v>1395</v>
      </c>
      <c r="G79" s="9">
        <f t="shared" si="34"/>
        <v>236.44067796610167</v>
      </c>
      <c r="H79" s="10">
        <f t="shared" si="35"/>
        <v>0.2686108979278588</v>
      </c>
      <c r="I79" s="10">
        <f t="shared" si="36"/>
        <v>1.1281657712970068</v>
      </c>
      <c r="J79" s="10">
        <f t="shared" si="37"/>
        <v>0.25089605734767023</v>
      </c>
      <c r="K79" s="10">
        <f t="shared" si="38"/>
        <v>1.4802867383512546</v>
      </c>
      <c r="L79" s="10">
        <f t="shared" si="40"/>
        <v>2.5244110353378799E-2</v>
      </c>
      <c r="M79" s="10">
        <f t="shared" si="41"/>
        <v>2.5900001856630956E-2</v>
      </c>
      <c r="N79" s="10">
        <f t="shared" si="42"/>
        <v>2.1873632897943879E-2</v>
      </c>
    </row>
    <row r="80" spans="1:14">
      <c r="A80" s="8" t="s">
        <v>41</v>
      </c>
      <c r="B80" s="8" t="s">
        <v>193</v>
      </c>
      <c r="C80" s="9">
        <v>1495</v>
      </c>
      <c r="D80" s="9">
        <v>3669</v>
      </c>
      <c r="E80" s="9">
        <f t="shared" si="33"/>
        <v>873.57142857142856</v>
      </c>
      <c r="F80" s="9">
        <v>3731</v>
      </c>
      <c r="G80" s="9">
        <f t="shared" si="34"/>
        <v>632.37288135593212</v>
      </c>
      <c r="H80" s="10">
        <f t="shared" si="35"/>
        <v>0.40746797492504772</v>
      </c>
      <c r="I80" s="10">
        <f t="shared" si="36"/>
        <v>1.7113654946852004</v>
      </c>
      <c r="J80" s="10">
        <f t="shared" si="37"/>
        <v>0.40069686411149824</v>
      </c>
      <c r="K80" s="10">
        <f t="shared" si="38"/>
        <v>2.3641114982578402</v>
      </c>
      <c r="L80" s="10">
        <f t="shared" si="40"/>
        <v>7.1082610043397401E-2</v>
      </c>
      <c r="M80" s="10">
        <f t="shared" si="41"/>
        <v>6.9270901023003664E-2</v>
      </c>
      <c r="N80" s="10">
        <f t="shared" si="42"/>
        <v>9.343166052121743E-2</v>
      </c>
    </row>
    <row r="81" spans="1:14">
      <c r="A81" s="8" t="s">
        <v>42</v>
      </c>
      <c r="B81" s="8" t="s">
        <v>194</v>
      </c>
      <c r="C81" s="9">
        <v>1159</v>
      </c>
      <c r="D81" s="9">
        <v>2936</v>
      </c>
      <c r="E81" s="9">
        <f t="shared" si="33"/>
        <v>699.04761904761904</v>
      </c>
      <c r="F81" s="9">
        <v>2761</v>
      </c>
      <c r="G81" s="9">
        <f t="shared" si="34"/>
        <v>467.96610169491521</v>
      </c>
      <c r="H81" s="10">
        <f t="shared" si="35"/>
        <v>0.39475476839237056</v>
      </c>
      <c r="I81" s="10">
        <f t="shared" si="36"/>
        <v>1.6579700272479565</v>
      </c>
      <c r="J81" s="10">
        <f t="shared" si="37"/>
        <v>0.41977544367982617</v>
      </c>
      <c r="K81" s="10">
        <f t="shared" si="38"/>
        <v>2.4766751177109745</v>
      </c>
      <c r="L81" s="10">
        <f t="shared" si="40"/>
        <v>5.6881587104773715E-2</v>
      </c>
      <c r="M81" s="10">
        <f t="shared" si="41"/>
        <v>5.1261580735597188E-2</v>
      </c>
      <c r="N81" s="10">
        <f t="shared" si="42"/>
        <v>7.2432972939191306E-2</v>
      </c>
    </row>
    <row r="82" spans="1:14">
      <c r="A82" t="s">
        <v>43</v>
      </c>
      <c r="B82" s="11" t="s">
        <v>195</v>
      </c>
      <c r="C82" s="6">
        <v>33</v>
      </c>
      <c r="D82" s="6">
        <v>179</v>
      </c>
      <c r="E82" s="6">
        <f t="shared" si="33"/>
        <v>42.61904761904762</v>
      </c>
      <c r="F82" s="6">
        <v>200</v>
      </c>
      <c r="G82" s="6">
        <f t="shared" si="34"/>
        <v>33.898305084745758</v>
      </c>
      <c r="H82" s="2">
        <f t="shared" si="35"/>
        <v>0.18435754189944134</v>
      </c>
      <c r="I82" s="2">
        <f t="shared" si="36"/>
        <v>0.77430167597765365</v>
      </c>
      <c r="J82" s="2">
        <f t="shared" si="37"/>
        <v>0.16500000000000001</v>
      </c>
      <c r="K82" s="2">
        <f t="shared" si="38"/>
        <v>0.97350000000000014</v>
      </c>
      <c r="L82" s="2">
        <f t="shared" si="40"/>
        <v>3.467916924984501E-3</v>
      </c>
      <c r="M82" s="2">
        <f t="shared" si="41"/>
        <v>3.7132619149291696E-3</v>
      </c>
      <c r="N82" s="2">
        <f t="shared" si="42"/>
        <v>2.0623711018061372E-3</v>
      </c>
    </row>
    <row r="83" spans="1:14">
      <c r="A83" s="8" t="s">
        <v>44</v>
      </c>
      <c r="B83" s="8" t="s">
        <v>196</v>
      </c>
      <c r="C83" s="9">
        <v>2066</v>
      </c>
      <c r="D83" s="9">
        <v>4778</v>
      </c>
      <c r="E83" s="9">
        <f t="shared" si="33"/>
        <v>1137.6190476190475</v>
      </c>
      <c r="F83" s="9">
        <v>5319</v>
      </c>
      <c r="G83" s="9">
        <f t="shared" si="34"/>
        <v>901.52542372881351</v>
      </c>
      <c r="H83" s="10">
        <f t="shared" si="35"/>
        <v>0.43239849309334449</v>
      </c>
      <c r="I83" s="10">
        <f t="shared" si="36"/>
        <v>1.8160736709920471</v>
      </c>
      <c r="J83" s="10">
        <f t="shared" si="37"/>
        <v>0.38841887572852041</v>
      </c>
      <c r="K83" s="10">
        <f t="shared" si="38"/>
        <v>2.2916713667982704</v>
      </c>
      <c r="L83" s="10">
        <f t="shared" si="40"/>
        <v>9.2568195908245499E-2</v>
      </c>
      <c r="M83" s="10">
        <f t="shared" si="41"/>
        <v>9.8754200627541269E-2</v>
      </c>
      <c r="N83" s="10">
        <f t="shared" si="42"/>
        <v>0.12911693019186302</v>
      </c>
    </row>
    <row r="84" spans="1:14">
      <c r="A84" s="8" t="s">
        <v>45</v>
      </c>
      <c r="B84" s="8" t="s">
        <v>197</v>
      </c>
      <c r="C84" s="9">
        <v>1004</v>
      </c>
      <c r="D84" s="9">
        <v>3758</v>
      </c>
      <c r="E84" s="9">
        <f t="shared" si="33"/>
        <v>894.7619047619047</v>
      </c>
      <c r="F84" s="9">
        <v>3820</v>
      </c>
      <c r="G84" s="9">
        <f t="shared" si="34"/>
        <v>647.45762711864404</v>
      </c>
      <c r="H84" s="10">
        <f t="shared" si="35"/>
        <v>0.26716338477913781</v>
      </c>
      <c r="I84" s="10">
        <f t="shared" si="36"/>
        <v>1.122086216072379</v>
      </c>
      <c r="J84" s="10">
        <f t="shared" si="37"/>
        <v>0.26282722513089007</v>
      </c>
      <c r="K84" s="10">
        <f t="shared" si="38"/>
        <v>1.5506806282722514</v>
      </c>
      <c r="L84" s="10">
        <f t="shared" si="40"/>
        <v>7.2806881587104771E-2</v>
      </c>
      <c r="M84" s="10">
        <f t="shared" si="41"/>
        <v>7.0923302575147132E-2</v>
      </c>
      <c r="N84" s="10">
        <f t="shared" si="42"/>
        <v>6.2746078370101863E-2</v>
      </c>
    </row>
    <row r="85" spans="1:14">
      <c r="A85" s="8" t="s">
        <v>46</v>
      </c>
      <c r="B85" s="8" t="s">
        <v>198</v>
      </c>
      <c r="C85" s="9">
        <v>196</v>
      </c>
      <c r="D85" s="9">
        <v>621</v>
      </c>
      <c r="E85" s="9">
        <f t="shared" si="33"/>
        <v>147.85714285714286</v>
      </c>
      <c r="F85" s="9">
        <v>462</v>
      </c>
      <c r="G85" s="9">
        <f t="shared" si="34"/>
        <v>78.305084745762713</v>
      </c>
      <c r="H85" s="10">
        <f t="shared" si="35"/>
        <v>0.31561996779388085</v>
      </c>
      <c r="I85" s="10">
        <f t="shared" si="36"/>
        <v>1.3256038647342996</v>
      </c>
      <c r="J85" s="10">
        <f t="shared" si="37"/>
        <v>0.42424242424242425</v>
      </c>
      <c r="K85" s="10">
        <f t="shared" si="38"/>
        <v>2.5030303030303029</v>
      </c>
      <c r="L85" s="10">
        <f t="shared" si="40"/>
        <v>1.2031153130812152E-2</v>
      </c>
      <c r="M85" s="10">
        <f t="shared" si="41"/>
        <v>8.5776350234863814E-3</v>
      </c>
      <c r="N85" s="10">
        <f t="shared" si="42"/>
        <v>1.2249234422848572E-2</v>
      </c>
    </row>
    <row r="86" spans="1:14">
      <c r="A86" t="s">
        <v>47</v>
      </c>
      <c r="B86" s="11" t="s">
        <v>199</v>
      </c>
      <c r="C86" s="6">
        <v>65</v>
      </c>
      <c r="D86" s="6">
        <v>615</v>
      </c>
      <c r="E86" s="6">
        <f t="shared" si="33"/>
        <v>146.42857142857142</v>
      </c>
      <c r="F86" s="6">
        <v>637</v>
      </c>
      <c r="G86" s="6">
        <f t="shared" si="34"/>
        <v>107.96610169491525</v>
      </c>
      <c r="H86" s="2">
        <f t="shared" si="35"/>
        <v>0.10569105691056911</v>
      </c>
      <c r="I86" s="2">
        <f t="shared" si="36"/>
        <v>0.44390243902439031</v>
      </c>
      <c r="J86" s="2">
        <f t="shared" si="37"/>
        <v>0.10204081632653061</v>
      </c>
      <c r="K86" s="2">
        <f t="shared" si="38"/>
        <v>0.60204081632653061</v>
      </c>
      <c r="L86" s="2">
        <f t="shared" si="40"/>
        <v>1.1914910105393677E-2</v>
      </c>
      <c r="M86" s="2">
        <f t="shared" si="41"/>
        <v>1.1826739199049405E-2</v>
      </c>
      <c r="N86" s="2">
        <f t="shared" si="42"/>
        <v>4.062246109618149E-3</v>
      </c>
    </row>
    <row r="87" spans="1:14">
      <c r="A87" t="s">
        <v>48</v>
      </c>
      <c r="B87" s="11" t="s">
        <v>200</v>
      </c>
      <c r="C87" s="6">
        <v>109</v>
      </c>
      <c r="D87" s="6">
        <v>845</v>
      </c>
      <c r="E87" s="6">
        <f t="shared" si="33"/>
        <v>201.19047619047618</v>
      </c>
      <c r="F87" s="6">
        <v>1282</v>
      </c>
      <c r="G87" s="6">
        <f t="shared" si="34"/>
        <v>217.28813559322032</v>
      </c>
      <c r="H87" s="2">
        <f t="shared" si="35"/>
        <v>0.1289940828402367</v>
      </c>
      <c r="I87" s="2">
        <f t="shared" si="36"/>
        <v>0.54177514792899417</v>
      </c>
      <c r="J87" s="2">
        <f t="shared" si="37"/>
        <v>8.5023400936037441E-2</v>
      </c>
      <c r="K87" s="2">
        <f t="shared" si="38"/>
        <v>0.50163806552262091</v>
      </c>
      <c r="L87" s="2">
        <f t="shared" si="40"/>
        <v>1.6370892746435214E-2</v>
      </c>
      <c r="M87" s="2">
        <f t="shared" si="41"/>
        <v>2.3802008874695978E-2</v>
      </c>
      <c r="N87" s="2">
        <f t="shared" si="42"/>
        <v>6.8120742453596653E-3</v>
      </c>
    </row>
    <row r="88" spans="1:14">
      <c r="A88" s="8" t="s">
        <v>49</v>
      </c>
      <c r="B88" s="8" t="s">
        <v>201</v>
      </c>
      <c r="C88" s="9">
        <v>288</v>
      </c>
      <c r="D88" s="9">
        <v>743</v>
      </c>
      <c r="E88" s="9">
        <f t="shared" si="33"/>
        <v>176.9047619047619</v>
      </c>
      <c r="F88" s="9">
        <v>766</v>
      </c>
      <c r="G88" s="9">
        <f t="shared" si="34"/>
        <v>129.83050847457628</v>
      </c>
      <c r="H88" s="10">
        <f t="shared" si="35"/>
        <v>0.38761776581426649</v>
      </c>
      <c r="I88" s="10">
        <f t="shared" si="36"/>
        <v>1.6279946164199193</v>
      </c>
      <c r="J88" s="10">
        <f t="shared" si="37"/>
        <v>0.37597911227154046</v>
      </c>
      <c r="K88" s="10">
        <f t="shared" si="38"/>
        <v>2.2182767624020885</v>
      </c>
      <c r="L88" s="10">
        <f t="shared" si="40"/>
        <v>1.4394761314321141E-2</v>
      </c>
      <c r="M88" s="10">
        <f t="shared" si="41"/>
        <v>1.422179313417872E-2</v>
      </c>
      <c r="N88" s="10">
        <f t="shared" si="42"/>
        <v>1.7998875070308104E-2</v>
      </c>
    </row>
    <row r="89" spans="1:14">
      <c r="A89" t="s">
        <v>106</v>
      </c>
      <c r="C89" s="6">
        <f>SUM(C69:C88)</f>
        <v>16001</v>
      </c>
      <c r="D89" s="6">
        <f t="shared" ref="D89:F89" si="43">SUM(D69:D88)</f>
        <v>51616</v>
      </c>
      <c r="E89" s="6">
        <f t="shared" si="33"/>
        <v>12289.523809523809</v>
      </c>
      <c r="F89" s="6">
        <f t="shared" si="43"/>
        <v>53861</v>
      </c>
      <c r="G89" s="6">
        <f t="shared" si="34"/>
        <v>9128.983050847457</v>
      </c>
      <c r="H89" s="2">
        <f t="shared" si="35"/>
        <v>0.31000077495350281</v>
      </c>
      <c r="I89" s="2">
        <f t="shared" si="36"/>
        <v>1.3020032548047118</v>
      </c>
      <c r="J89" s="2">
        <f t="shared" si="37"/>
        <v>0.29707951950390821</v>
      </c>
      <c r="K89" s="2">
        <f t="shared" si="38"/>
        <v>1.7527691650730586</v>
      </c>
      <c r="L89" s="2">
        <f t="shared" si="40"/>
        <v>1</v>
      </c>
      <c r="M89" s="2">
        <f t="shared" si="41"/>
        <v>1</v>
      </c>
      <c r="N89" s="2">
        <f t="shared" si="42"/>
        <v>1</v>
      </c>
    </row>
    <row r="90" spans="1:14">
      <c r="C90" s="6"/>
      <c r="D90" s="6"/>
      <c r="E90" s="6"/>
      <c r="F90" s="6"/>
      <c r="G90" s="6"/>
    </row>
    <row r="91" spans="1:14" ht="18.75">
      <c r="A91" s="5" t="s">
        <v>4</v>
      </c>
      <c r="B91" s="5"/>
      <c r="C91" s="6"/>
      <c r="D91" s="6"/>
      <c r="E91" s="6"/>
      <c r="F91" s="6"/>
      <c r="G91" s="6"/>
    </row>
    <row r="92" spans="1:14">
      <c r="A92" t="s">
        <v>50</v>
      </c>
      <c r="B92" t="s">
        <v>206</v>
      </c>
      <c r="C92" s="6">
        <v>3</v>
      </c>
      <c r="D92" s="6">
        <v>531</v>
      </c>
      <c r="E92" s="6">
        <f t="shared" ref="E92:E113" si="44">+D92/4.2</f>
        <v>126.42857142857142</v>
      </c>
      <c r="F92" s="6">
        <v>666</v>
      </c>
      <c r="G92" s="6">
        <f t="shared" ref="G92:G113" si="45">+F92/5.9</f>
        <v>112.88135593220338</v>
      </c>
      <c r="H92" s="2">
        <f t="shared" ref="H92:H113" si="46">+C92/D92</f>
        <v>5.6497175141242938E-3</v>
      </c>
      <c r="I92" s="2">
        <f t="shared" ref="I92:I113" si="47">+C92/E92</f>
        <v>2.3728813559322035E-2</v>
      </c>
      <c r="J92" s="2">
        <f t="shared" ref="J92:J113" si="48">+C92/F92</f>
        <v>4.5045045045045045E-3</v>
      </c>
      <c r="K92" s="2">
        <f t="shared" ref="K92:K113" si="49">+C92/G92</f>
        <v>2.6576576576576579E-2</v>
      </c>
      <c r="L92" s="2">
        <f>+D92/D$113</f>
        <v>3.1286825359415509E-2</v>
      </c>
      <c r="M92" s="2">
        <f>+F92/F$113</f>
        <v>3.2377248420029169E-2</v>
      </c>
      <c r="N92" s="2">
        <f>+C92/C$113</f>
        <v>7.2727272727272723E-4</v>
      </c>
    </row>
    <row r="93" spans="1:14">
      <c r="A93" t="s">
        <v>51</v>
      </c>
      <c r="B93" t="s">
        <v>213</v>
      </c>
      <c r="C93" s="6">
        <v>19</v>
      </c>
      <c r="D93" s="6">
        <v>249</v>
      </c>
      <c r="E93" s="6">
        <f t="shared" si="44"/>
        <v>59.285714285714285</v>
      </c>
      <c r="F93" s="6">
        <v>333</v>
      </c>
      <c r="G93" s="6">
        <f t="shared" si="45"/>
        <v>56.440677966101688</v>
      </c>
      <c r="H93" s="2">
        <f t="shared" si="46"/>
        <v>7.6305220883534142E-2</v>
      </c>
      <c r="I93" s="2">
        <f t="shared" si="47"/>
        <v>0.32048192771084338</v>
      </c>
      <c r="J93" s="2">
        <f t="shared" si="48"/>
        <v>5.7057057057057055E-2</v>
      </c>
      <c r="K93" s="2">
        <f t="shared" si="49"/>
        <v>0.33663663663663668</v>
      </c>
      <c r="L93" s="2">
        <f t="shared" ref="L93:L113" si="50">+D93/D$113</f>
        <v>1.4671223191138345E-2</v>
      </c>
      <c r="M93" s="2">
        <f t="shared" ref="M93:M113" si="51">+F93/F$113</f>
        <v>1.6188624210014584E-2</v>
      </c>
      <c r="N93" s="2">
        <f t="shared" ref="N93:N113" si="52">+C93/C$113</f>
        <v>4.6060606060606057E-3</v>
      </c>
    </row>
    <row r="94" spans="1:14">
      <c r="A94" s="11" t="s">
        <v>52</v>
      </c>
      <c r="B94" s="11" t="s">
        <v>224</v>
      </c>
      <c r="C94" s="12">
        <v>200</v>
      </c>
      <c r="D94" s="12">
        <v>752</v>
      </c>
      <c r="E94" s="12">
        <f t="shared" si="44"/>
        <v>179.04761904761904</v>
      </c>
      <c r="F94" s="12">
        <v>888</v>
      </c>
      <c r="G94" s="12">
        <f t="shared" si="45"/>
        <v>150.50847457627117</v>
      </c>
      <c r="H94" s="13">
        <f t="shared" si="46"/>
        <v>0.26595744680851063</v>
      </c>
      <c r="I94" s="13">
        <f t="shared" si="47"/>
        <v>1.1170212765957448</v>
      </c>
      <c r="J94" s="13">
        <f t="shared" si="48"/>
        <v>0.22522522522522523</v>
      </c>
      <c r="K94" s="13">
        <f t="shared" si="49"/>
        <v>1.328828828828829</v>
      </c>
      <c r="L94" s="13">
        <f t="shared" si="50"/>
        <v>4.4308272448739097E-2</v>
      </c>
      <c r="M94" s="13">
        <f t="shared" si="51"/>
        <v>4.3169664560038894E-2</v>
      </c>
      <c r="N94" s="13">
        <f t="shared" si="52"/>
        <v>4.8484848484848485E-2</v>
      </c>
    </row>
    <row r="95" spans="1:14">
      <c r="A95" t="s">
        <v>53</v>
      </c>
      <c r="B95" s="11" t="s">
        <v>208</v>
      </c>
      <c r="C95" s="6">
        <v>42</v>
      </c>
      <c r="D95" s="6">
        <v>658</v>
      </c>
      <c r="E95" s="6">
        <f t="shared" si="44"/>
        <v>156.66666666666666</v>
      </c>
      <c r="F95" s="6">
        <v>900</v>
      </c>
      <c r="G95" s="6">
        <f t="shared" si="45"/>
        <v>152.54237288135593</v>
      </c>
      <c r="H95" s="2">
        <f t="shared" si="46"/>
        <v>6.3829787234042548E-2</v>
      </c>
      <c r="I95" s="2">
        <f t="shared" si="47"/>
        <v>0.26808510638297872</v>
      </c>
      <c r="J95" s="2">
        <f t="shared" si="48"/>
        <v>4.6666666666666669E-2</v>
      </c>
      <c r="K95" s="2">
        <f t="shared" si="49"/>
        <v>0.27533333333333332</v>
      </c>
      <c r="L95" s="2">
        <f t="shared" si="50"/>
        <v>3.8769738392646712E-2</v>
      </c>
      <c r="M95" s="2">
        <f t="shared" si="51"/>
        <v>4.3753038405444825E-2</v>
      </c>
      <c r="N95" s="2">
        <f t="shared" si="52"/>
        <v>1.0181818181818183E-2</v>
      </c>
    </row>
    <row r="96" spans="1:14">
      <c r="A96" t="s">
        <v>54</v>
      </c>
      <c r="B96" s="11" t="s">
        <v>209</v>
      </c>
      <c r="C96" s="6">
        <v>381</v>
      </c>
      <c r="D96" s="6">
        <v>3230</v>
      </c>
      <c r="E96" s="6">
        <f t="shared" si="44"/>
        <v>769.04761904761904</v>
      </c>
      <c r="F96" s="6">
        <v>4115</v>
      </c>
      <c r="G96" s="6">
        <f t="shared" si="45"/>
        <v>697.45762711864404</v>
      </c>
      <c r="H96" s="2">
        <f t="shared" si="46"/>
        <v>0.11795665634674922</v>
      </c>
      <c r="I96" s="2">
        <f t="shared" si="47"/>
        <v>0.49541795665634675</v>
      </c>
      <c r="J96" s="2">
        <f t="shared" si="48"/>
        <v>9.2588092345078976E-2</v>
      </c>
      <c r="K96" s="2">
        <f t="shared" si="49"/>
        <v>0.54626974483596602</v>
      </c>
      <c r="L96" s="2">
        <f t="shared" si="50"/>
        <v>0.1903134574593448</v>
      </c>
      <c r="M96" s="2">
        <f t="shared" si="51"/>
        <v>0.20004861448711717</v>
      </c>
      <c r="N96" s="2">
        <f t="shared" si="52"/>
        <v>9.236363636363637E-2</v>
      </c>
    </row>
    <row r="97" spans="1:14">
      <c r="A97" s="8" t="s">
        <v>55</v>
      </c>
      <c r="B97" s="8" t="s">
        <v>210</v>
      </c>
      <c r="C97" s="9">
        <v>649</v>
      </c>
      <c r="D97" s="9">
        <v>1902</v>
      </c>
      <c r="E97" s="9">
        <f t="shared" si="44"/>
        <v>452.85714285714283</v>
      </c>
      <c r="F97" s="9">
        <v>2236</v>
      </c>
      <c r="G97" s="9">
        <f t="shared" si="45"/>
        <v>378.9830508474576</v>
      </c>
      <c r="H97" s="10">
        <f t="shared" si="46"/>
        <v>0.34121976866456361</v>
      </c>
      <c r="I97" s="10">
        <f t="shared" si="47"/>
        <v>1.4331230283911673</v>
      </c>
      <c r="J97" s="10">
        <f t="shared" si="48"/>
        <v>0.2902504472271914</v>
      </c>
      <c r="K97" s="10">
        <f t="shared" si="49"/>
        <v>1.7124776386404295</v>
      </c>
      <c r="L97" s="10">
        <f t="shared" si="50"/>
        <v>0.11206693377327363</v>
      </c>
      <c r="M97" s="10">
        <f t="shared" si="51"/>
        <v>0.10870199319397181</v>
      </c>
      <c r="N97" s="10">
        <f t="shared" si="52"/>
        <v>0.15733333333333333</v>
      </c>
    </row>
    <row r="98" spans="1:14">
      <c r="A98" t="s">
        <v>56</v>
      </c>
      <c r="B98" s="11" t="s">
        <v>221</v>
      </c>
      <c r="C98" s="6">
        <v>54</v>
      </c>
      <c r="D98" s="6">
        <v>232</v>
      </c>
      <c r="E98" s="6">
        <f t="shared" si="44"/>
        <v>55.238095238095234</v>
      </c>
      <c r="F98" s="6">
        <v>343</v>
      </c>
      <c r="G98" s="6">
        <f t="shared" si="45"/>
        <v>58.135593220338983</v>
      </c>
      <c r="H98" s="2">
        <f t="shared" si="46"/>
        <v>0.23275862068965517</v>
      </c>
      <c r="I98" s="2">
        <f t="shared" si="47"/>
        <v>0.97758620689655185</v>
      </c>
      <c r="J98" s="2">
        <f t="shared" si="48"/>
        <v>0.15743440233236153</v>
      </c>
      <c r="K98" s="2">
        <f t="shared" si="49"/>
        <v>0.92886297376093296</v>
      </c>
      <c r="L98" s="2">
        <f t="shared" si="50"/>
        <v>1.366957341503653E-2</v>
      </c>
      <c r="M98" s="2">
        <f t="shared" si="51"/>
        <v>1.6674769081186192E-2</v>
      </c>
      <c r="N98" s="2">
        <f t="shared" si="52"/>
        <v>1.3090909090909091E-2</v>
      </c>
    </row>
    <row r="99" spans="1:14">
      <c r="A99" s="8" t="s">
        <v>57</v>
      </c>
      <c r="B99" s="8" t="s">
        <v>211</v>
      </c>
      <c r="C99" s="9">
        <v>246</v>
      </c>
      <c r="D99" s="9">
        <v>664</v>
      </c>
      <c r="E99" s="9">
        <f t="shared" si="44"/>
        <v>158.0952380952381</v>
      </c>
      <c r="F99" s="9">
        <v>759</v>
      </c>
      <c r="G99" s="9">
        <f t="shared" si="45"/>
        <v>128.64406779661016</v>
      </c>
      <c r="H99" s="10">
        <f t="shared" si="46"/>
        <v>0.37048192771084337</v>
      </c>
      <c r="I99" s="10">
        <f t="shared" si="47"/>
        <v>1.5560240963855421</v>
      </c>
      <c r="J99" s="10">
        <f t="shared" si="48"/>
        <v>0.32411067193675891</v>
      </c>
      <c r="K99" s="10">
        <f t="shared" si="49"/>
        <v>1.9122529644268775</v>
      </c>
      <c r="L99" s="10">
        <f t="shared" si="50"/>
        <v>3.9123261843035585E-2</v>
      </c>
      <c r="M99" s="10">
        <f t="shared" si="51"/>
        <v>3.6898395721925131E-2</v>
      </c>
      <c r="N99" s="10">
        <f t="shared" si="52"/>
        <v>5.9636363636363633E-2</v>
      </c>
    </row>
    <row r="100" spans="1:14">
      <c r="A100" s="8" t="s">
        <v>58</v>
      </c>
      <c r="B100" s="8" t="s">
        <v>212</v>
      </c>
      <c r="C100" s="9">
        <v>293</v>
      </c>
      <c r="D100" s="9">
        <v>1009</v>
      </c>
      <c r="E100" s="9">
        <f t="shared" si="44"/>
        <v>240.23809523809524</v>
      </c>
      <c r="F100" s="9">
        <v>1159</v>
      </c>
      <c r="G100" s="9">
        <f t="shared" si="45"/>
        <v>196.44067796610167</v>
      </c>
      <c r="H100" s="10">
        <f t="shared" si="46"/>
        <v>0.29038652130822595</v>
      </c>
      <c r="I100" s="10">
        <f t="shared" si="47"/>
        <v>1.219623389494549</v>
      </c>
      <c r="J100" s="10">
        <f t="shared" si="48"/>
        <v>0.25280414150129421</v>
      </c>
      <c r="K100" s="10">
        <f t="shared" si="49"/>
        <v>1.4915444348576361</v>
      </c>
      <c r="L100" s="10">
        <f t="shared" si="50"/>
        <v>5.9450860240395947E-2</v>
      </c>
      <c r="M100" s="10">
        <f t="shared" si="51"/>
        <v>5.6344190568789497E-2</v>
      </c>
      <c r="N100" s="10">
        <f t="shared" si="52"/>
        <v>7.1030303030303027E-2</v>
      </c>
    </row>
    <row r="101" spans="1:14">
      <c r="A101" t="s">
        <v>59</v>
      </c>
      <c r="B101" t="s">
        <v>207</v>
      </c>
      <c r="C101" s="6">
        <v>2</v>
      </c>
      <c r="D101" s="6">
        <v>65</v>
      </c>
      <c r="E101" s="6">
        <f t="shared" si="44"/>
        <v>15.476190476190476</v>
      </c>
      <c r="F101" s="6">
        <v>73</v>
      </c>
      <c r="G101" s="6">
        <f t="shared" si="45"/>
        <v>12.372881355932202</v>
      </c>
      <c r="H101" s="2">
        <f t="shared" si="46"/>
        <v>3.0769230769230771E-2</v>
      </c>
      <c r="I101" s="2">
        <f t="shared" si="47"/>
        <v>0.12923076923076923</v>
      </c>
      <c r="J101" s="2">
        <f t="shared" si="48"/>
        <v>2.7397260273972601E-2</v>
      </c>
      <c r="K101" s="2">
        <f t="shared" si="49"/>
        <v>0.16164383561643836</v>
      </c>
      <c r="L101" s="2">
        <f t="shared" si="50"/>
        <v>3.8298373792128213E-3</v>
      </c>
      <c r="M101" s="2">
        <f t="shared" si="51"/>
        <v>3.5488575595527469E-3</v>
      </c>
      <c r="N101" s="2">
        <f t="shared" si="52"/>
        <v>4.8484848484848484E-4</v>
      </c>
    </row>
    <row r="102" spans="1:14">
      <c r="A102" t="s">
        <v>60</v>
      </c>
      <c r="B102" t="s">
        <v>213</v>
      </c>
      <c r="C102" s="6">
        <v>5</v>
      </c>
      <c r="D102" s="6">
        <v>44</v>
      </c>
      <c r="E102" s="6">
        <f t="shared" si="44"/>
        <v>10.476190476190476</v>
      </c>
      <c r="F102" s="6">
        <v>60</v>
      </c>
      <c r="G102" s="6">
        <f t="shared" si="45"/>
        <v>10.169491525423728</v>
      </c>
      <c r="H102" s="2">
        <f t="shared" si="46"/>
        <v>0.11363636363636363</v>
      </c>
      <c r="I102" s="2">
        <f t="shared" si="47"/>
        <v>0.47727272727272729</v>
      </c>
      <c r="J102" s="2">
        <f t="shared" si="48"/>
        <v>8.3333333333333329E-2</v>
      </c>
      <c r="K102" s="2">
        <f t="shared" si="49"/>
        <v>0.4916666666666667</v>
      </c>
      <c r="L102" s="2">
        <f t="shared" si="50"/>
        <v>2.592505302851756E-3</v>
      </c>
      <c r="M102" s="2">
        <f t="shared" si="51"/>
        <v>2.9168692270296549E-3</v>
      </c>
      <c r="N102" s="2">
        <f t="shared" si="52"/>
        <v>1.2121212121212121E-3</v>
      </c>
    </row>
    <row r="103" spans="1:14">
      <c r="A103" s="8" t="s">
        <v>61</v>
      </c>
      <c r="B103" s="8" t="s">
        <v>214</v>
      </c>
      <c r="C103" s="9">
        <v>579</v>
      </c>
      <c r="D103" s="9">
        <v>2059</v>
      </c>
      <c r="E103" s="9">
        <f t="shared" si="44"/>
        <v>490.23809523809524</v>
      </c>
      <c r="F103" s="9">
        <v>2399</v>
      </c>
      <c r="G103" s="9">
        <f t="shared" si="45"/>
        <v>406.61016949152543</v>
      </c>
      <c r="H103" s="10">
        <f t="shared" si="46"/>
        <v>0.28120446818844097</v>
      </c>
      <c r="I103" s="10">
        <f t="shared" si="47"/>
        <v>1.1810587663914522</v>
      </c>
      <c r="J103" s="10">
        <f t="shared" si="48"/>
        <v>0.2413505627344727</v>
      </c>
      <c r="K103" s="10">
        <f t="shared" si="49"/>
        <v>1.4239683201333888</v>
      </c>
      <c r="L103" s="10">
        <f t="shared" si="50"/>
        <v>0.1213174640584492</v>
      </c>
      <c r="M103" s="10">
        <f t="shared" si="51"/>
        <v>0.11662615459406903</v>
      </c>
      <c r="N103" s="10">
        <f t="shared" si="52"/>
        <v>0.14036363636363636</v>
      </c>
    </row>
    <row r="104" spans="1:14">
      <c r="A104" s="8" t="s">
        <v>62</v>
      </c>
      <c r="B104" s="8" t="s">
        <v>215</v>
      </c>
      <c r="C104" s="9">
        <v>128</v>
      </c>
      <c r="D104" s="9">
        <v>311</v>
      </c>
      <c r="E104" s="9">
        <f t="shared" si="44"/>
        <v>74.047619047619051</v>
      </c>
      <c r="F104" s="9">
        <v>367</v>
      </c>
      <c r="G104" s="9">
        <f t="shared" si="45"/>
        <v>62.20338983050847</v>
      </c>
      <c r="H104" s="10">
        <f t="shared" si="46"/>
        <v>0.41157556270096463</v>
      </c>
      <c r="I104" s="10">
        <f t="shared" si="47"/>
        <v>1.7286173633440514</v>
      </c>
      <c r="J104" s="10">
        <f t="shared" si="48"/>
        <v>0.34877384196185285</v>
      </c>
      <c r="K104" s="10">
        <f t="shared" si="49"/>
        <v>2.0577656675749321</v>
      </c>
      <c r="L104" s="10">
        <f t="shared" si="50"/>
        <v>1.8324298845156729E-2</v>
      </c>
      <c r="M104" s="10">
        <f t="shared" si="51"/>
        <v>1.7841516771998054E-2</v>
      </c>
      <c r="N104" s="10">
        <f t="shared" si="52"/>
        <v>3.103030303030303E-2</v>
      </c>
    </row>
    <row r="105" spans="1:14">
      <c r="A105" t="s">
        <v>63</v>
      </c>
      <c r="B105" s="11" t="s">
        <v>216</v>
      </c>
      <c r="C105" s="6">
        <v>4</v>
      </c>
      <c r="D105" s="6">
        <v>23</v>
      </c>
      <c r="E105" s="6">
        <f t="shared" si="44"/>
        <v>5.4761904761904763</v>
      </c>
      <c r="F105" s="6">
        <v>29</v>
      </c>
      <c r="G105" s="6">
        <f t="shared" si="45"/>
        <v>4.9152542372881349</v>
      </c>
      <c r="H105" s="2">
        <f t="shared" si="46"/>
        <v>0.17391304347826086</v>
      </c>
      <c r="I105" s="2">
        <f t="shared" si="47"/>
        <v>0.73043478260869565</v>
      </c>
      <c r="J105" s="2">
        <f t="shared" si="48"/>
        <v>0.13793103448275862</v>
      </c>
      <c r="K105" s="2">
        <f t="shared" si="49"/>
        <v>0.81379310344827593</v>
      </c>
      <c r="L105" s="2">
        <f t="shared" si="50"/>
        <v>1.3551732264906904E-3</v>
      </c>
      <c r="M105" s="2">
        <f t="shared" si="51"/>
        <v>1.4098201263976664E-3</v>
      </c>
      <c r="N105" s="2">
        <f t="shared" si="52"/>
        <v>9.6969696969696967E-4</v>
      </c>
    </row>
    <row r="106" spans="1:14">
      <c r="A106" t="s">
        <v>64</v>
      </c>
      <c r="B106" s="11" t="s">
        <v>223</v>
      </c>
      <c r="C106" s="6">
        <v>234</v>
      </c>
      <c r="D106" s="6">
        <v>1294</v>
      </c>
      <c r="E106" s="6">
        <f t="shared" si="44"/>
        <v>308.09523809523807</v>
      </c>
      <c r="F106" s="6">
        <v>1427</v>
      </c>
      <c r="G106" s="6">
        <f t="shared" si="45"/>
        <v>241.86440677966101</v>
      </c>
      <c r="H106" s="2">
        <f t="shared" si="46"/>
        <v>0.18083462132921174</v>
      </c>
      <c r="I106" s="2">
        <f t="shared" si="47"/>
        <v>0.75950540958268942</v>
      </c>
      <c r="J106" s="2">
        <f t="shared" si="48"/>
        <v>0.16398037841625787</v>
      </c>
      <c r="K106" s="2">
        <f t="shared" si="49"/>
        <v>0.96748423265592154</v>
      </c>
      <c r="L106" s="2">
        <f t="shared" si="50"/>
        <v>7.624322413386754E-2</v>
      </c>
      <c r="M106" s="2">
        <f t="shared" si="51"/>
        <v>6.937287311618863E-2</v>
      </c>
      <c r="N106" s="2">
        <f t="shared" si="52"/>
        <v>5.672727272727273E-2</v>
      </c>
    </row>
    <row r="107" spans="1:14">
      <c r="A107" s="8" t="s">
        <v>65</v>
      </c>
      <c r="B107" s="8" t="s">
        <v>217</v>
      </c>
      <c r="C107" s="9">
        <v>152</v>
      </c>
      <c r="D107" s="9">
        <v>485</v>
      </c>
      <c r="E107" s="9">
        <f t="shared" si="44"/>
        <v>115.47619047619047</v>
      </c>
      <c r="F107" s="9">
        <v>571</v>
      </c>
      <c r="G107" s="9">
        <f t="shared" si="45"/>
        <v>96.779661016949149</v>
      </c>
      <c r="H107" s="10">
        <f t="shared" si="46"/>
        <v>0.3134020618556701</v>
      </c>
      <c r="I107" s="10">
        <f t="shared" si="47"/>
        <v>1.3162886597938146</v>
      </c>
      <c r="J107" s="10">
        <f t="shared" si="48"/>
        <v>0.26619964973730298</v>
      </c>
      <c r="K107" s="10">
        <f t="shared" si="49"/>
        <v>1.5705779334500876</v>
      </c>
      <c r="L107" s="10">
        <f t="shared" si="50"/>
        <v>2.8576478906434128E-2</v>
      </c>
      <c r="M107" s="10">
        <f t="shared" si="51"/>
        <v>2.7758872143898883E-2</v>
      </c>
      <c r="N107" s="10">
        <f t="shared" si="52"/>
        <v>3.6848484848484846E-2</v>
      </c>
    </row>
    <row r="108" spans="1:14">
      <c r="A108" t="s">
        <v>66</v>
      </c>
      <c r="B108" s="11" t="s">
        <v>218</v>
      </c>
      <c r="C108" s="6">
        <v>23</v>
      </c>
      <c r="D108" s="6">
        <v>117</v>
      </c>
      <c r="E108" s="6">
        <f t="shared" si="44"/>
        <v>27.857142857142858</v>
      </c>
      <c r="F108" s="6">
        <v>157</v>
      </c>
      <c r="G108" s="6">
        <f t="shared" si="45"/>
        <v>26.610169491525422</v>
      </c>
      <c r="H108" s="2">
        <f t="shared" si="46"/>
        <v>0.19658119658119658</v>
      </c>
      <c r="I108" s="2">
        <f t="shared" si="47"/>
        <v>0.82564102564102559</v>
      </c>
      <c r="J108" s="2">
        <f t="shared" si="48"/>
        <v>0.1464968152866242</v>
      </c>
      <c r="K108" s="2">
        <f t="shared" si="49"/>
        <v>0.86433121019108283</v>
      </c>
      <c r="L108" s="2">
        <f t="shared" si="50"/>
        <v>6.8937072825830783E-3</v>
      </c>
      <c r="M108" s="2">
        <f t="shared" si="51"/>
        <v>7.6324744773942632E-3</v>
      </c>
      <c r="N108" s="2">
        <f t="shared" si="52"/>
        <v>5.5757575757575759E-3</v>
      </c>
    </row>
    <row r="109" spans="1:14">
      <c r="A109" s="8" t="s">
        <v>67</v>
      </c>
      <c r="B109" s="8" t="s">
        <v>219</v>
      </c>
      <c r="C109" s="9">
        <v>45</v>
      </c>
      <c r="D109" s="9">
        <v>100</v>
      </c>
      <c r="E109" s="9">
        <f t="shared" si="44"/>
        <v>23.80952380952381</v>
      </c>
      <c r="F109" s="9">
        <v>109</v>
      </c>
      <c r="G109" s="9">
        <f t="shared" si="45"/>
        <v>18.474576271186439</v>
      </c>
      <c r="H109" s="10">
        <f t="shared" si="46"/>
        <v>0.45</v>
      </c>
      <c r="I109" s="10">
        <f t="shared" si="47"/>
        <v>1.89</v>
      </c>
      <c r="J109" s="10">
        <f t="shared" si="48"/>
        <v>0.41284403669724773</v>
      </c>
      <c r="K109" s="10">
        <f t="shared" si="49"/>
        <v>2.4357798165137616</v>
      </c>
      <c r="L109" s="10">
        <f t="shared" si="50"/>
        <v>5.8920575064812632E-3</v>
      </c>
      <c r="M109" s="10">
        <f t="shared" si="51"/>
        <v>5.2989790957705396E-3</v>
      </c>
      <c r="N109" s="10">
        <f t="shared" si="52"/>
        <v>1.090909090909091E-2</v>
      </c>
    </row>
    <row r="110" spans="1:14">
      <c r="A110" t="s">
        <v>68</v>
      </c>
      <c r="B110" s="11" t="s">
        <v>222</v>
      </c>
      <c r="C110" s="6">
        <v>32</v>
      </c>
      <c r="D110" s="6">
        <v>134</v>
      </c>
      <c r="E110" s="6">
        <f t="shared" si="44"/>
        <v>31.904761904761905</v>
      </c>
      <c r="F110" s="6">
        <v>146</v>
      </c>
      <c r="G110" s="6">
        <f t="shared" si="45"/>
        <v>24.745762711864405</v>
      </c>
      <c r="H110" s="2">
        <f t="shared" si="46"/>
        <v>0.23880597014925373</v>
      </c>
      <c r="I110" s="2">
        <f t="shared" si="47"/>
        <v>1.0029850746268656</v>
      </c>
      <c r="J110" s="2">
        <f t="shared" si="48"/>
        <v>0.21917808219178081</v>
      </c>
      <c r="K110" s="2">
        <f t="shared" si="49"/>
        <v>1.2931506849315069</v>
      </c>
      <c r="L110" s="2">
        <f t="shared" si="50"/>
        <v>7.8953570586848924E-3</v>
      </c>
      <c r="M110" s="2">
        <f t="shared" si="51"/>
        <v>7.0977151191054938E-3</v>
      </c>
      <c r="N110" s="2">
        <f t="shared" si="52"/>
        <v>7.7575757575757574E-3</v>
      </c>
    </row>
    <row r="111" spans="1:14">
      <c r="A111" s="8" t="s">
        <v>69</v>
      </c>
      <c r="B111" s="8" t="s">
        <v>210</v>
      </c>
      <c r="C111" s="9">
        <v>987</v>
      </c>
      <c r="D111" s="9">
        <v>2966</v>
      </c>
      <c r="E111" s="9">
        <f t="shared" si="44"/>
        <v>706.19047619047615</v>
      </c>
      <c r="F111" s="9">
        <v>3639</v>
      </c>
      <c r="G111" s="9">
        <f t="shared" si="45"/>
        <v>616.77966101694915</v>
      </c>
      <c r="H111" s="10">
        <f t="shared" si="46"/>
        <v>0.3327714093054619</v>
      </c>
      <c r="I111" s="10">
        <f t="shared" si="47"/>
        <v>1.3976399190829401</v>
      </c>
      <c r="J111" s="10">
        <f t="shared" si="48"/>
        <v>0.27122835943940643</v>
      </c>
      <c r="K111" s="10">
        <f t="shared" si="49"/>
        <v>1.6002473206924979</v>
      </c>
      <c r="L111" s="10">
        <f t="shared" si="50"/>
        <v>0.17475842564223426</v>
      </c>
      <c r="M111" s="10">
        <f t="shared" si="51"/>
        <v>0.17690811861934858</v>
      </c>
      <c r="N111" s="10">
        <f t="shared" si="52"/>
        <v>0.23927272727272728</v>
      </c>
    </row>
    <row r="112" spans="1:14">
      <c r="A112" s="8" t="s">
        <v>70</v>
      </c>
      <c r="B112" s="8" t="s">
        <v>220</v>
      </c>
      <c r="C112" s="9">
        <v>47</v>
      </c>
      <c r="D112" s="9">
        <v>147</v>
      </c>
      <c r="E112" s="9">
        <f t="shared" si="44"/>
        <v>35</v>
      </c>
      <c r="F112" s="9">
        <v>194</v>
      </c>
      <c r="G112" s="9">
        <f t="shared" si="45"/>
        <v>32.881355932203391</v>
      </c>
      <c r="H112" s="10">
        <f t="shared" si="46"/>
        <v>0.31972789115646261</v>
      </c>
      <c r="I112" s="10">
        <f t="shared" si="47"/>
        <v>1.3428571428571427</v>
      </c>
      <c r="J112" s="10">
        <f t="shared" si="48"/>
        <v>0.2422680412371134</v>
      </c>
      <c r="K112" s="10">
        <f t="shared" si="49"/>
        <v>1.4293814432989691</v>
      </c>
      <c r="L112" s="10">
        <f t="shared" si="50"/>
        <v>8.6613245345274568E-3</v>
      </c>
      <c r="M112" s="10">
        <f t="shared" si="51"/>
        <v>9.4312105007292174E-3</v>
      </c>
      <c r="N112" s="10">
        <f t="shared" si="52"/>
        <v>1.1393939393939394E-2</v>
      </c>
    </row>
    <row r="113" spans="1:14">
      <c r="A113" t="s">
        <v>106</v>
      </c>
      <c r="C113" s="6">
        <f>SUM(C92:C112)</f>
        <v>4125</v>
      </c>
      <c r="D113" s="6">
        <f t="shared" ref="D113:F113" si="53">SUM(D92:D112)</f>
        <v>16972</v>
      </c>
      <c r="E113" s="6">
        <f t="shared" si="44"/>
        <v>4040.9523809523807</v>
      </c>
      <c r="F113" s="6">
        <f t="shared" si="53"/>
        <v>20570</v>
      </c>
      <c r="G113" s="6">
        <f t="shared" si="45"/>
        <v>3486.4406779661017</v>
      </c>
      <c r="H113" s="2">
        <f t="shared" si="46"/>
        <v>0.24304737214235211</v>
      </c>
      <c r="I113" s="2">
        <f t="shared" si="47"/>
        <v>1.0207989629978789</v>
      </c>
      <c r="J113" s="2">
        <f t="shared" si="48"/>
        <v>0.20053475935828877</v>
      </c>
      <c r="K113" s="2">
        <f t="shared" si="49"/>
        <v>1.1831550802139037</v>
      </c>
      <c r="L113" s="2">
        <f t="shared" si="50"/>
        <v>1</v>
      </c>
      <c r="M113" s="2">
        <f t="shared" si="51"/>
        <v>1</v>
      </c>
      <c r="N113" s="2">
        <f t="shared" si="52"/>
        <v>1</v>
      </c>
    </row>
    <row r="114" spans="1:14">
      <c r="C114" s="6"/>
      <c r="D114" s="6"/>
      <c r="E114" s="6"/>
      <c r="F114" s="6"/>
      <c r="G114" s="6"/>
    </row>
    <row r="115" spans="1:14" ht="18.75">
      <c r="A115" s="5" t="s">
        <v>5</v>
      </c>
      <c r="B115" s="5"/>
      <c r="C115" s="6"/>
      <c r="D115" s="6"/>
      <c r="E115" s="6"/>
      <c r="F115" s="6"/>
      <c r="G115" s="6"/>
    </row>
    <row r="116" spans="1:14">
      <c r="A116" t="s">
        <v>90</v>
      </c>
      <c r="B116" s="11" t="s">
        <v>225</v>
      </c>
      <c r="C116" s="6">
        <v>70</v>
      </c>
      <c r="D116" s="6">
        <v>302</v>
      </c>
      <c r="E116" s="6">
        <f t="shared" ref="E116:E122" si="54">+D116/4.2</f>
        <v>71.904761904761898</v>
      </c>
      <c r="F116" s="6">
        <v>326</v>
      </c>
      <c r="G116" s="6">
        <f t="shared" ref="G116:G122" si="55">+F116/5.9</f>
        <v>55.254237288135592</v>
      </c>
      <c r="H116" s="2">
        <f t="shared" ref="H116:H122" si="56">+C116/D116</f>
        <v>0.23178807947019867</v>
      </c>
      <c r="I116" s="2">
        <f t="shared" ref="I116:I122" si="57">+C116/E116</f>
        <v>0.97350993377483452</v>
      </c>
      <c r="J116" s="2">
        <f t="shared" ref="J116:J122" si="58">+C116/F116</f>
        <v>0.21472392638036811</v>
      </c>
      <c r="K116" s="2">
        <f t="shared" ref="K116:K122" si="59">+C116/G116</f>
        <v>1.2668711656441718</v>
      </c>
      <c r="L116" s="2">
        <f>+D116/D$122</f>
        <v>6.6155531215772181E-2</v>
      </c>
      <c r="M116" s="2">
        <f>+F116/F$122</f>
        <v>6.7397146991937149E-2</v>
      </c>
      <c r="N116" s="2">
        <f>+C116/C$122</f>
        <v>5.9221658206429779E-2</v>
      </c>
    </row>
    <row r="117" spans="1:14">
      <c r="A117" t="s">
        <v>91</v>
      </c>
      <c r="B117" t="s">
        <v>226</v>
      </c>
      <c r="C117" s="6">
        <v>41</v>
      </c>
      <c r="D117" s="6">
        <v>180</v>
      </c>
      <c r="E117" s="6">
        <f t="shared" si="54"/>
        <v>42.857142857142854</v>
      </c>
      <c r="F117" s="6">
        <v>197</v>
      </c>
      <c r="G117" s="6">
        <f t="shared" si="55"/>
        <v>33.389830508474574</v>
      </c>
      <c r="H117" s="2">
        <f t="shared" si="56"/>
        <v>0.22777777777777777</v>
      </c>
      <c r="I117" s="2">
        <f t="shared" si="57"/>
        <v>0.95666666666666678</v>
      </c>
      <c r="J117" s="2">
        <f t="shared" si="58"/>
        <v>0.20812182741116753</v>
      </c>
      <c r="K117" s="2">
        <f t="shared" si="59"/>
        <v>1.2279187817258883</v>
      </c>
      <c r="L117" s="2">
        <f t="shared" ref="L117:L122" si="60">+D117/D$122</f>
        <v>3.9430449069003289E-2</v>
      </c>
      <c r="M117" s="2">
        <f t="shared" ref="M117:M122" si="61">+F117/F$122</f>
        <v>4.0727723795741161E-2</v>
      </c>
      <c r="N117" s="2">
        <f t="shared" ref="N117:N122" si="62">+C117/C$122</f>
        <v>3.4686971235194583E-2</v>
      </c>
    </row>
    <row r="118" spans="1:14">
      <c r="A118" s="8" t="s">
        <v>92</v>
      </c>
      <c r="B118" s="8" t="s">
        <v>227</v>
      </c>
      <c r="C118" s="9">
        <v>160</v>
      </c>
      <c r="D118" s="9">
        <v>565</v>
      </c>
      <c r="E118" s="9">
        <f t="shared" si="54"/>
        <v>134.52380952380952</v>
      </c>
      <c r="F118" s="9">
        <v>573</v>
      </c>
      <c r="G118" s="9">
        <f t="shared" si="55"/>
        <v>97.118644067796609</v>
      </c>
      <c r="H118" s="10">
        <f t="shared" si="56"/>
        <v>0.2831858407079646</v>
      </c>
      <c r="I118" s="10">
        <f t="shared" si="57"/>
        <v>1.1893805309734513</v>
      </c>
      <c r="J118" s="10">
        <f t="shared" si="58"/>
        <v>0.27923211169284468</v>
      </c>
      <c r="K118" s="10">
        <f t="shared" si="59"/>
        <v>1.6474694589877836</v>
      </c>
      <c r="L118" s="10">
        <f t="shared" si="60"/>
        <v>0.12376779846659365</v>
      </c>
      <c r="M118" s="10">
        <f t="shared" si="61"/>
        <v>0.11846185652263799</v>
      </c>
      <c r="N118" s="10">
        <f t="shared" si="62"/>
        <v>0.13536379018612521</v>
      </c>
    </row>
    <row r="119" spans="1:14">
      <c r="A119" s="8" t="s">
        <v>93</v>
      </c>
      <c r="B119" s="8" t="s">
        <v>230</v>
      </c>
      <c r="C119" s="9">
        <v>790</v>
      </c>
      <c r="D119" s="9">
        <v>2945</v>
      </c>
      <c r="E119" s="9">
        <f t="shared" si="54"/>
        <v>701.19047619047615</v>
      </c>
      <c r="F119" s="9">
        <v>3153</v>
      </c>
      <c r="G119" s="9">
        <f t="shared" si="55"/>
        <v>534.40677966101691</v>
      </c>
      <c r="H119" s="10">
        <f t="shared" si="56"/>
        <v>0.26825127334465193</v>
      </c>
      <c r="I119" s="10">
        <f t="shared" si="57"/>
        <v>1.1266553480475383</v>
      </c>
      <c r="J119" s="10">
        <f t="shared" si="58"/>
        <v>0.25055502695845228</v>
      </c>
      <c r="K119" s="10">
        <f t="shared" si="59"/>
        <v>1.4782746590548685</v>
      </c>
      <c r="L119" s="10">
        <f t="shared" si="60"/>
        <v>0.64512595837897047</v>
      </c>
      <c r="M119" s="10">
        <f t="shared" si="61"/>
        <v>0.65185032044655777</v>
      </c>
      <c r="N119" s="10">
        <f t="shared" si="62"/>
        <v>0.66835871404399327</v>
      </c>
    </row>
    <row r="120" spans="1:14">
      <c r="A120" t="s">
        <v>133</v>
      </c>
      <c r="B120" t="s">
        <v>228</v>
      </c>
      <c r="C120" s="6">
        <v>0</v>
      </c>
      <c r="D120" s="6">
        <v>21</v>
      </c>
      <c r="E120" s="6">
        <f t="shared" si="54"/>
        <v>5</v>
      </c>
      <c r="F120" s="6">
        <v>24</v>
      </c>
      <c r="G120" s="6">
        <f t="shared" si="55"/>
        <v>4.0677966101694913</v>
      </c>
      <c r="H120" s="2">
        <f t="shared" si="56"/>
        <v>0</v>
      </c>
      <c r="I120" s="2">
        <f t="shared" si="57"/>
        <v>0</v>
      </c>
      <c r="J120" s="2">
        <f t="shared" si="58"/>
        <v>0</v>
      </c>
      <c r="K120" s="2">
        <f t="shared" si="59"/>
        <v>0</v>
      </c>
      <c r="L120" s="2">
        <f t="shared" si="60"/>
        <v>4.6002190580503831E-3</v>
      </c>
      <c r="M120" s="2">
        <f t="shared" si="61"/>
        <v>4.9617531527806494E-3</v>
      </c>
      <c r="N120" s="2">
        <f t="shared" si="62"/>
        <v>0</v>
      </c>
    </row>
    <row r="121" spans="1:14">
      <c r="A121" t="s">
        <v>132</v>
      </c>
      <c r="B121" t="s">
        <v>229</v>
      </c>
      <c r="C121" s="6">
        <v>121</v>
      </c>
      <c r="D121" s="6">
        <v>552</v>
      </c>
      <c r="E121" s="6">
        <f t="shared" si="54"/>
        <v>131.42857142857142</v>
      </c>
      <c r="F121" s="6">
        <v>564</v>
      </c>
      <c r="G121" s="6">
        <f t="shared" si="55"/>
        <v>95.593220338983045</v>
      </c>
      <c r="H121" s="2">
        <f t="shared" si="56"/>
        <v>0.21920289855072464</v>
      </c>
      <c r="I121" s="2">
        <f t="shared" si="57"/>
        <v>0.92065217391304355</v>
      </c>
      <c r="J121" s="2">
        <f t="shared" si="58"/>
        <v>0.21453900709219859</v>
      </c>
      <c r="K121" s="2">
        <f t="shared" si="59"/>
        <v>1.2657801418439718</v>
      </c>
      <c r="L121" s="2">
        <f t="shared" si="60"/>
        <v>0.12092004381161008</v>
      </c>
      <c r="M121" s="2">
        <f t="shared" si="61"/>
        <v>0.11660119909034526</v>
      </c>
      <c r="N121" s="2">
        <f t="shared" si="62"/>
        <v>0.10236886632825719</v>
      </c>
    </row>
    <row r="122" spans="1:14">
      <c r="A122" t="s">
        <v>106</v>
      </c>
      <c r="C122" s="6">
        <f>SUM(C116:C121)</f>
        <v>1182</v>
      </c>
      <c r="D122" s="6">
        <f t="shared" ref="D122:F122" si="63">SUM(D116:D121)</f>
        <v>4565</v>
      </c>
      <c r="E122" s="6">
        <f t="shared" si="54"/>
        <v>1086.9047619047619</v>
      </c>
      <c r="F122" s="6">
        <f t="shared" si="63"/>
        <v>4837</v>
      </c>
      <c r="G122" s="6">
        <f t="shared" si="55"/>
        <v>819.83050847457628</v>
      </c>
      <c r="H122" s="2">
        <f t="shared" si="56"/>
        <v>0.25892661555312158</v>
      </c>
      <c r="I122" s="2">
        <f t="shared" si="57"/>
        <v>1.0874917853231105</v>
      </c>
      <c r="J122" s="2">
        <f t="shared" si="58"/>
        <v>0.24436634277444697</v>
      </c>
      <c r="K122" s="2">
        <f t="shared" si="59"/>
        <v>1.4417614223692372</v>
      </c>
      <c r="L122" s="2">
        <f t="shared" si="60"/>
        <v>1</v>
      </c>
      <c r="M122" s="2">
        <f t="shared" si="61"/>
        <v>1</v>
      </c>
      <c r="N122" s="2">
        <f t="shared" si="62"/>
        <v>1</v>
      </c>
    </row>
    <row r="123" spans="1:14">
      <c r="C123" s="6"/>
      <c r="D123" s="6"/>
      <c r="E123" s="6"/>
      <c r="F123" s="6"/>
      <c r="G123" s="6"/>
    </row>
    <row r="124" spans="1:14" ht="18.75">
      <c r="A124" s="5" t="s">
        <v>6</v>
      </c>
      <c r="B124" s="5"/>
      <c r="C124" s="6"/>
      <c r="D124" s="6"/>
      <c r="E124" s="6"/>
      <c r="F124" s="6"/>
      <c r="G124" s="6"/>
    </row>
    <row r="125" spans="1:14">
      <c r="A125" s="11" t="s">
        <v>94</v>
      </c>
      <c r="B125" t="s">
        <v>241</v>
      </c>
      <c r="C125" s="12">
        <v>27</v>
      </c>
      <c r="D125" s="12">
        <v>126</v>
      </c>
      <c r="E125" s="12">
        <f t="shared" ref="E125:E137" si="64">+D125/4.2</f>
        <v>30</v>
      </c>
      <c r="F125" s="12">
        <v>120</v>
      </c>
      <c r="G125" s="12">
        <f t="shared" ref="G125:G137" si="65">+F125/5.9</f>
        <v>20.338983050847457</v>
      </c>
      <c r="H125" s="13">
        <f t="shared" ref="H125:H137" si="66">+C125/D125</f>
        <v>0.21428571428571427</v>
      </c>
      <c r="I125" s="13">
        <f t="shared" ref="I125:I137" si="67">+C125/E125</f>
        <v>0.9</v>
      </c>
      <c r="J125" s="13">
        <f t="shared" ref="J125:J137" si="68">+C125/F125</f>
        <v>0.22500000000000001</v>
      </c>
      <c r="K125" s="13">
        <f t="shared" ref="K125:K137" si="69">+C125/G125</f>
        <v>1.3275000000000001</v>
      </c>
      <c r="L125" s="13">
        <f>+D125/D$137</f>
        <v>9.7259745272095712E-3</v>
      </c>
      <c r="M125" s="13">
        <f>+F125/F$137</f>
        <v>8.0213903743315516E-3</v>
      </c>
      <c r="N125" s="13">
        <f>+C125/C$137</f>
        <v>7.1656050955414014E-3</v>
      </c>
    </row>
    <row r="126" spans="1:14">
      <c r="A126" s="8" t="s">
        <v>95</v>
      </c>
      <c r="B126" s="8" t="s">
        <v>231</v>
      </c>
      <c r="C126" s="9">
        <v>94</v>
      </c>
      <c r="D126" s="9">
        <v>194</v>
      </c>
      <c r="E126" s="9">
        <f t="shared" si="64"/>
        <v>46.19047619047619</v>
      </c>
      <c r="F126" s="9">
        <v>192</v>
      </c>
      <c r="G126" s="9">
        <f t="shared" si="65"/>
        <v>32.542372881355931</v>
      </c>
      <c r="H126" s="10">
        <f t="shared" si="66"/>
        <v>0.4845360824742268</v>
      </c>
      <c r="I126" s="10">
        <f t="shared" si="67"/>
        <v>2.0350515463917525</v>
      </c>
      <c r="J126" s="10">
        <f t="shared" si="68"/>
        <v>0.48958333333333331</v>
      </c>
      <c r="K126" s="10">
        <f t="shared" si="69"/>
        <v>2.8885416666666668</v>
      </c>
      <c r="L126" s="10">
        <f t="shared" ref="L126:L137" si="70">+D126/D$137</f>
        <v>1.4974913160941721E-2</v>
      </c>
      <c r="M126" s="10">
        <f t="shared" ref="M126:M137" si="71">+F126/F$137</f>
        <v>1.2834224598930482E-2</v>
      </c>
      <c r="N126" s="10">
        <f t="shared" ref="N126:N137" si="72">+C126/C$137</f>
        <v>2.4946921443736732E-2</v>
      </c>
    </row>
    <row r="127" spans="1:14">
      <c r="A127" t="s">
        <v>96</v>
      </c>
      <c r="B127" t="s">
        <v>232</v>
      </c>
      <c r="C127" s="6">
        <v>588</v>
      </c>
      <c r="D127" s="6">
        <v>2410</v>
      </c>
      <c r="E127" s="6">
        <f t="shared" si="64"/>
        <v>573.80952380952374</v>
      </c>
      <c r="F127" s="6">
        <v>3133</v>
      </c>
      <c r="G127" s="6">
        <f t="shared" si="65"/>
        <v>531.01694915254234</v>
      </c>
      <c r="H127" s="2">
        <f t="shared" si="66"/>
        <v>0.24398340248962655</v>
      </c>
      <c r="I127" s="2">
        <f t="shared" si="67"/>
        <v>1.0247302904564317</v>
      </c>
      <c r="J127" s="2">
        <f t="shared" si="68"/>
        <v>0.18767954037663581</v>
      </c>
      <c r="K127" s="2">
        <f t="shared" si="69"/>
        <v>1.1073092882221514</v>
      </c>
      <c r="L127" s="2">
        <f t="shared" si="70"/>
        <v>0.18602856040138943</v>
      </c>
      <c r="M127" s="2">
        <f t="shared" si="71"/>
        <v>0.20942513368983956</v>
      </c>
      <c r="N127" s="2">
        <f t="shared" si="72"/>
        <v>0.15605095541401273</v>
      </c>
    </row>
    <row r="128" spans="1:14">
      <c r="A128" t="s">
        <v>97</v>
      </c>
      <c r="B128" t="s">
        <v>233</v>
      </c>
      <c r="C128" s="6">
        <v>5</v>
      </c>
      <c r="D128" s="6">
        <v>62</v>
      </c>
      <c r="E128" s="6">
        <f t="shared" si="64"/>
        <v>14.761904761904761</v>
      </c>
      <c r="F128" s="6">
        <v>80</v>
      </c>
      <c r="G128" s="6">
        <f t="shared" si="65"/>
        <v>13.559322033898304</v>
      </c>
      <c r="H128" s="2">
        <f t="shared" si="66"/>
        <v>8.0645161290322578E-2</v>
      </c>
      <c r="I128" s="2">
        <f t="shared" si="67"/>
        <v>0.33870967741935487</v>
      </c>
      <c r="J128" s="2">
        <f t="shared" si="68"/>
        <v>6.25E-2</v>
      </c>
      <c r="K128" s="2">
        <f t="shared" si="69"/>
        <v>0.36875000000000002</v>
      </c>
      <c r="L128" s="2">
        <f t="shared" si="70"/>
        <v>4.7857969895793127E-3</v>
      </c>
      <c r="M128" s="2">
        <f t="shared" si="71"/>
        <v>5.3475935828877002E-3</v>
      </c>
      <c r="N128" s="2">
        <f t="shared" si="72"/>
        <v>1.3269639065817409E-3</v>
      </c>
    </row>
    <row r="129" spans="1:14">
      <c r="A129" s="8" t="s">
        <v>98</v>
      </c>
      <c r="B129" s="8" t="s">
        <v>235</v>
      </c>
      <c r="C129" s="9">
        <v>144</v>
      </c>
      <c r="D129" s="9">
        <v>391</v>
      </c>
      <c r="E129" s="9">
        <f t="shared" si="64"/>
        <v>93.095238095238088</v>
      </c>
      <c r="F129" s="9">
        <v>391</v>
      </c>
      <c r="G129" s="9">
        <f t="shared" si="65"/>
        <v>66.271186440677965</v>
      </c>
      <c r="H129" s="10">
        <f t="shared" si="66"/>
        <v>0.36828644501278773</v>
      </c>
      <c r="I129" s="10">
        <f t="shared" si="67"/>
        <v>1.5468030690537085</v>
      </c>
      <c r="J129" s="10">
        <f t="shared" si="68"/>
        <v>0.36828644501278773</v>
      </c>
      <c r="K129" s="10">
        <f t="shared" si="69"/>
        <v>2.1728900255754477</v>
      </c>
      <c r="L129" s="10">
        <f t="shared" si="70"/>
        <v>3.018139714395986E-2</v>
      </c>
      <c r="M129" s="10">
        <f t="shared" si="71"/>
        <v>2.6136363636363635E-2</v>
      </c>
      <c r="N129" s="10">
        <f t="shared" si="72"/>
        <v>3.8216560509554139E-2</v>
      </c>
    </row>
    <row r="130" spans="1:14">
      <c r="A130" s="8" t="s">
        <v>99</v>
      </c>
      <c r="B130" s="8" t="s">
        <v>236</v>
      </c>
      <c r="C130" s="9">
        <v>339</v>
      </c>
      <c r="D130" s="9">
        <v>1248</v>
      </c>
      <c r="E130" s="9">
        <f t="shared" si="64"/>
        <v>297.14285714285711</v>
      </c>
      <c r="F130" s="9">
        <v>1292</v>
      </c>
      <c r="G130" s="9">
        <f t="shared" si="65"/>
        <v>218.9830508474576</v>
      </c>
      <c r="H130" s="10">
        <f t="shared" si="66"/>
        <v>0.27163461538461536</v>
      </c>
      <c r="I130" s="10">
        <f t="shared" si="67"/>
        <v>1.1408653846153847</v>
      </c>
      <c r="J130" s="10">
        <f t="shared" si="68"/>
        <v>0.26238390092879255</v>
      </c>
      <c r="K130" s="10">
        <f t="shared" si="69"/>
        <v>1.5480650154798763</v>
      </c>
      <c r="L130" s="10">
        <f t="shared" si="70"/>
        <v>9.6333461983790045E-2</v>
      </c>
      <c r="M130" s="10">
        <f t="shared" si="71"/>
        <v>8.6363636363636365E-2</v>
      </c>
      <c r="N130" s="10">
        <f t="shared" si="72"/>
        <v>8.9968152866242032E-2</v>
      </c>
    </row>
    <row r="131" spans="1:14">
      <c r="A131" s="8" t="s">
        <v>100</v>
      </c>
      <c r="B131" s="8" t="s">
        <v>237</v>
      </c>
      <c r="C131" s="9">
        <v>34</v>
      </c>
      <c r="D131" s="9">
        <v>95</v>
      </c>
      <c r="E131" s="9">
        <f t="shared" si="64"/>
        <v>22.619047619047617</v>
      </c>
      <c r="F131" s="9">
        <v>90</v>
      </c>
      <c r="G131" s="9">
        <f t="shared" si="65"/>
        <v>15.254237288135592</v>
      </c>
      <c r="H131" s="10">
        <f t="shared" si="66"/>
        <v>0.35789473684210527</v>
      </c>
      <c r="I131" s="10">
        <f t="shared" si="67"/>
        <v>1.5031578947368422</v>
      </c>
      <c r="J131" s="10">
        <f t="shared" si="68"/>
        <v>0.37777777777777777</v>
      </c>
      <c r="K131" s="10">
        <f t="shared" si="69"/>
        <v>2.2288888888888891</v>
      </c>
      <c r="L131" s="10">
        <f t="shared" si="70"/>
        <v>7.3330760324199148E-3</v>
      </c>
      <c r="M131" s="10">
        <f t="shared" si="71"/>
        <v>6.0160427807486629E-3</v>
      </c>
      <c r="N131" s="10">
        <f t="shared" si="72"/>
        <v>9.0233545647558384E-3</v>
      </c>
    </row>
    <row r="132" spans="1:14">
      <c r="A132" s="8" t="s">
        <v>101</v>
      </c>
      <c r="B132" s="8" t="s">
        <v>238</v>
      </c>
      <c r="C132" s="9">
        <v>52</v>
      </c>
      <c r="D132" s="9">
        <v>180</v>
      </c>
      <c r="E132" s="9">
        <f t="shared" si="64"/>
        <v>42.857142857142854</v>
      </c>
      <c r="F132" s="9">
        <v>177</v>
      </c>
      <c r="G132" s="9">
        <f t="shared" si="65"/>
        <v>29.999999999999996</v>
      </c>
      <c r="H132" s="10">
        <f t="shared" si="66"/>
        <v>0.28888888888888886</v>
      </c>
      <c r="I132" s="10">
        <f t="shared" si="67"/>
        <v>1.2133333333333334</v>
      </c>
      <c r="J132" s="10">
        <f t="shared" si="68"/>
        <v>0.29378531073446329</v>
      </c>
      <c r="K132" s="10">
        <f t="shared" si="69"/>
        <v>1.7333333333333336</v>
      </c>
      <c r="L132" s="10">
        <f t="shared" si="70"/>
        <v>1.3894249324585103E-2</v>
      </c>
      <c r="M132" s="10">
        <f t="shared" si="71"/>
        <v>1.1831550802139037E-2</v>
      </c>
      <c r="N132" s="10">
        <f t="shared" si="72"/>
        <v>1.3800424628450107E-2</v>
      </c>
    </row>
    <row r="133" spans="1:14">
      <c r="A133" t="s">
        <v>102</v>
      </c>
      <c r="B133" s="11" t="s">
        <v>242</v>
      </c>
      <c r="C133" s="6">
        <v>99</v>
      </c>
      <c r="D133" s="6">
        <v>555</v>
      </c>
      <c r="E133" s="6">
        <f t="shared" si="64"/>
        <v>132.14285714285714</v>
      </c>
      <c r="F133" s="6">
        <v>564</v>
      </c>
      <c r="G133" s="6">
        <f t="shared" si="65"/>
        <v>95.593220338983045</v>
      </c>
      <c r="H133" s="2">
        <f t="shared" si="66"/>
        <v>0.17837837837837839</v>
      </c>
      <c r="I133" s="2">
        <f t="shared" si="67"/>
        <v>0.7491891891891892</v>
      </c>
      <c r="J133" s="2">
        <f t="shared" si="68"/>
        <v>0.17553191489361702</v>
      </c>
      <c r="K133" s="2">
        <f t="shared" si="69"/>
        <v>1.0356382978723404</v>
      </c>
      <c r="L133" s="2">
        <f t="shared" si="70"/>
        <v>4.2840602084137397E-2</v>
      </c>
      <c r="M133" s="2">
        <f t="shared" si="71"/>
        <v>3.7700534759358285E-2</v>
      </c>
      <c r="N133" s="2">
        <f t="shared" si="72"/>
        <v>2.6273885350318472E-2</v>
      </c>
    </row>
    <row r="134" spans="1:14">
      <c r="A134" s="8" t="s">
        <v>103</v>
      </c>
      <c r="B134" s="8" t="s">
        <v>239</v>
      </c>
      <c r="C134" s="9">
        <v>575</v>
      </c>
      <c r="D134" s="9">
        <v>1388</v>
      </c>
      <c r="E134" s="9">
        <f t="shared" si="64"/>
        <v>330.47619047619048</v>
      </c>
      <c r="F134" s="9">
        <v>1488</v>
      </c>
      <c r="G134" s="9">
        <f t="shared" si="65"/>
        <v>252.20338983050846</v>
      </c>
      <c r="H134" s="10">
        <f t="shared" si="66"/>
        <v>0.41426512968299711</v>
      </c>
      <c r="I134" s="10">
        <f t="shared" si="67"/>
        <v>1.7399135446685878</v>
      </c>
      <c r="J134" s="10">
        <f t="shared" si="68"/>
        <v>0.38642473118279569</v>
      </c>
      <c r="K134" s="10">
        <f t="shared" si="69"/>
        <v>2.279905913978495</v>
      </c>
      <c r="L134" s="10">
        <f t="shared" si="70"/>
        <v>0.10714010034735623</v>
      </c>
      <c r="M134" s="10">
        <f t="shared" si="71"/>
        <v>9.9465240641711236E-2</v>
      </c>
      <c r="N134" s="10">
        <f t="shared" si="72"/>
        <v>0.15260084925690021</v>
      </c>
    </row>
    <row r="135" spans="1:14">
      <c r="A135" s="8" t="s">
        <v>104</v>
      </c>
      <c r="B135" s="8" t="s">
        <v>240</v>
      </c>
      <c r="C135" s="9">
        <v>1759</v>
      </c>
      <c r="D135" s="9">
        <v>6111</v>
      </c>
      <c r="E135" s="9">
        <f t="shared" si="64"/>
        <v>1455</v>
      </c>
      <c r="F135" s="9">
        <v>7194</v>
      </c>
      <c r="G135" s="9">
        <f t="shared" si="65"/>
        <v>1219.3220338983051</v>
      </c>
      <c r="H135" s="10">
        <f t="shared" si="66"/>
        <v>0.28784159711994761</v>
      </c>
      <c r="I135" s="10">
        <f t="shared" si="67"/>
        <v>1.20893470790378</v>
      </c>
      <c r="J135" s="10">
        <f t="shared" si="68"/>
        <v>0.24450931331665277</v>
      </c>
      <c r="K135" s="10">
        <f t="shared" si="69"/>
        <v>1.4426049485682513</v>
      </c>
      <c r="L135" s="10">
        <f t="shared" si="70"/>
        <v>0.47170976456966424</v>
      </c>
      <c r="M135" s="10">
        <f t="shared" si="71"/>
        <v>0.48088235294117648</v>
      </c>
      <c r="N135" s="10">
        <f t="shared" si="72"/>
        <v>0.46682590233545646</v>
      </c>
    </row>
    <row r="136" spans="1:14">
      <c r="A136" t="s">
        <v>105</v>
      </c>
      <c r="B136" t="s">
        <v>234</v>
      </c>
      <c r="C136" s="6">
        <v>52</v>
      </c>
      <c r="D136" s="6">
        <v>195</v>
      </c>
      <c r="E136" s="6">
        <f t="shared" si="64"/>
        <v>46.428571428571423</v>
      </c>
      <c r="F136" s="6">
        <v>239</v>
      </c>
      <c r="G136" s="6">
        <f t="shared" si="65"/>
        <v>40.508474576271183</v>
      </c>
      <c r="H136" s="2">
        <f t="shared" si="66"/>
        <v>0.26666666666666666</v>
      </c>
      <c r="I136" s="2">
        <f t="shared" si="67"/>
        <v>1.1200000000000001</v>
      </c>
      <c r="J136" s="2">
        <f t="shared" si="68"/>
        <v>0.21757322175732219</v>
      </c>
      <c r="K136" s="2">
        <f t="shared" si="69"/>
        <v>1.283682008368201</v>
      </c>
      <c r="L136" s="2">
        <f t="shared" si="70"/>
        <v>1.5052103434967195E-2</v>
      </c>
      <c r="M136" s="2">
        <f t="shared" si="71"/>
        <v>1.5975935828877005E-2</v>
      </c>
      <c r="N136" s="2">
        <f t="shared" si="72"/>
        <v>1.3800424628450107E-2</v>
      </c>
    </row>
    <row r="137" spans="1:14">
      <c r="A137" t="s">
        <v>106</v>
      </c>
      <c r="C137" s="6">
        <f>SUM(C125:C136)</f>
        <v>3768</v>
      </c>
      <c r="D137" s="6">
        <f t="shared" ref="D137:F137" si="73">SUM(D125:D136)</f>
        <v>12955</v>
      </c>
      <c r="E137" s="6">
        <f t="shared" si="64"/>
        <v>3084.5238095238092</v>
      </c>
      <c r="F137" s="6">
        <f t="shared" si="73"/>
        <v>14960</v>
      </c>
      <c r="G137" s="6">
        <f t="shared" si="65"/>
        <v>2535.593220338983</v>
      </c>
      <c r="H137" s="2">
        <f t="shared" si="66"/>
        <v>0.29085295252798149</v>
      </c>
      <c r="I137" s="2">
        <f t="shared" si="67"/>
        <v>1.2215824006175224</v>
      </c>
      <c r="J137" s="2">
        <f t="shared" si="68"/>
        <v>0.25187165775401071</v>
      </c>
      <c r="K137" s="2">
        <f t="shared" si="69"/>
        <v>1.4860427807486631</v>
      </c>
      <c r="L137" s="2">
        <f t="shared" si="70"/>
        <v>1</v>
      </c>
      <c r="M137" s="2">
        <f t="shared" si="71"/>
        <v>1</v>
      </c>
      <c r="N137" s="2">
        <f t="shared" si="72"/>
        <v>1</v>
      </c>
    </row>
    <row r="139" spans="1:14">
      <c r="A139" s="8" t="s">
        <v>150</v>
      </c>
      <c r="B139" s="8"/>
    </row>
  </sheetData>
  <mergeCells count="1">
    <mergeCell ref="A1:N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144"/>
  <sheetViews>
    <sheetView workbookViewId="0">
      <selection sqref="A1:N2"/>
    </sheetView>
  </sheetViews>
  <sheetFormatPr defaultRowHeight="15"/>
  <cols>
    <col min="1" max="1" width="36.140625" customWidth="1"/>
    <col min="2" max="2" width="15.140625" customWidth="1"/>
    <col min="3" max="3" width="13.85546875" customWidth="1"/>
    <col min="4" max="4" width="12.5703125" customWidth="1"/>
    <col min="5" max="5" width="13.5703125" customWidth="1"/>
  </cols>
  <sheetData>
    <row r="1" spans="1:5" ht="45">
      <c r="A1" s="1"/>
      <c r="B1" s="1" t="s">
        <v>247</v>
      </c>
      <c r="C1" s="1" t="s">
        <v>248</v>
      </c>
      <c r="D1" s="1" t="s">
        <v>249</v>
      </c>
      <c r="E1" s="1" t="s">
        <v>250</v>
      </c>
    </row>
    <row r="2" spans="1:5">
      <c r="C2" s="2"/>
    </row>
    <row r="3" spans="1:5">
      <c r="A3" t="s">
        <v>0</v>
      </c>
      <c r="B3" s="2">
        <v>0.21770719475342379</v>
      </c>
      <c r="C3" s="2">
        <v>0.23890496013546886</v>
      </c>
      <c r="D3" s="7">
        <f>'[1] ARL BOOKS SUM'!I4</f>
        <v>0.15751318021781563</v>
      </c>
      <c r="E3" s="7">
        <f>'[1] ARL BOOKS SUM'!J4</f>
        <v>0.85057117317620445</v>
      </c>
    </row>
    <row r="4" spans="1:5">
      <c r="A4" t="s">
        <v>1</v>
      </c>
      <c r="B4" s="2">
        <v>0.34743005855562786</v>
      </c>
      <c r="C4" s="2">
        <v>0.35623749166110741</v>
      </c>
      <c r="D4" s="7">
        <f>'[1] ARL BOOKS SUM'!I5</f>
        <v>0.36426548162219924</v>
      </c>
      <c r="E4" s="7">
        <f>'[1] ARL BOOKS SUM'!J5</f>
        <v>1.9670336007598761</v>
      </c>
    </row>
    <row r="5" spans="1:5">
      <c r="A5" t="s">
        <v>2</v>
      </c>
      <c r="B5" s="2">
        <v>0.12085599017716191</v>
      </c>
      <c r="C5" s="2">
        <v>0.13022113022113022</v>
      </c>
      <c r="D5" s="7">
        <f>'[1] ARL BOOKS SUM'!I6</f>
        <v>0.15240192993496959</v>
      </c>
      <c r="E5" s="7">
        <f>'[1] ARL BOOKS SUM'!J6</f>
        <v>0.82297042164883583</v>
      </c>
    </row>
    <row r="6" spans="1:5">
      <c r="A6" t="s">
        <v>3</v>
      </c>
      <c r="B6" s="2">
        <v>0.29707951950390821</v>
      </c>
      <c r="C6" s="2">
        <v>0.31000077495350281</v>
      </c>
      <c r="D6" s="7">
        <f>'[1] ARL BOOKS SUM'!I7</f>
        <v>0.22987048878808383</v>
      </c>
      <c r="E6" s="7">
        <f>'[1] ARL BOOKS SUM'!J7</f>
        <v>1.2413006394556527</v>
      </c>
    </row>
    <row r="7" spans="1:5">
      <c r="A7" t="s">
        <v>4</v>
      </c>
      <c r="B7" s="2">
        <v>0.20053475935828877</v>
      </c>
      <c r="C7" s="2">
        <v>0.24304737214235211</v>
      </c>
      <c r="D7" s="7">
        <f>'[1] ARL BOOKS SUM'!I8</f>
        <v>0.1352448007238693</v>
      </c>
      <c r="E7" s="7">
        <f>'[1] ARL BOOKS SUM'!J8</f>
        <v>0.73032192390889428</v>
      </c>
    </row>
    <row r="8" spans="1:5">
      <c r="A8" t="s">
        <v>5</v>
      </c>
      <c r="B8" s="2">
        <v>0.24436634277444697</v>
      </c>
      <c r="C8" s="2">
        <v>0.25892661555312158</v>
      </c>
      <c r="D8" s="7">
        <f>'[1] ARL BOOKS SUM'!I9</f>
        <v>0.18575470806025735</v>
      </c>
      <c r="E8" s="7">
        <f>'[1] ARL BOOKS SUM'!J9</f>
        <v>1.0030754235253898</v>
      </c>
    </row>
    <row r="9" spans="1:5">
      <c r="A9" t="s">
        <v>6</v>
      </c>
      <c r="B9" s="2">
        <v>0.25187165775401071</v>
      </c>
      <c r="C9" s="2">
        <v>0.29085295252798149</v>
      </c>
      <c r="D9" s="7">
        <f>'[1] ARL BOOKS SUM'!I10</f>
        <v>0.23801996385429439</v>
      </c>
      <c r="E9" s="7">
        <f>'[1] ARL BOOKS SUM'!J10</f>
        <v>1.2853078048131896</v>
      </c>
    </row>
    <row r="10" spans="1:5">
      <c r="A10" t="s">
        <v>7</v>
      </c>
      <c r="B10" s="2">
        <v>0.25489220284085157</v>
      </c>
      <c r="C10" s="2">
        <v>0.2783365570599613</v>
      </c>
      <c r="D10" s="7">
        <f>'[1] ARL BOOKS SUM'!I11</f>
        <v>0.20161432527551512</v>
      </c>
      <c r="E10" s="7">
        <f>'[1] ARL BOOKS SUM'!J11</f>
        <v>1.0887173564877817</v>
      </c>
    </row>
    <row r="12" spans="1:5" ht="45">
      <c r="B12" s="15" t="s">
        <v>249</v>
      </c>
      <c r="C12" s="15" t="s">
        <v>250</v>
      </c>
    </row>
    <row r="13" spans="1:5">
      <c r="A13" t="s">
        <v>0</v>
      </c>
      <c r="B13" s="7">
        <v>1.0034008325689692</v>
      </c>
      <c r="C13" s="7">
        <v>1.2844724490452004</v>
      </c>
      <c r="D13" s="7"/>
    </row>
    <row r="14" spans="1:5">
      <c r="A14" t="s">
        <v>1</v>
      </c>
      <c r="B14" s="7">
        <v>1.4961974649766512</v>
      </c>
      <c r="C14" s="7">
        <v>2.0498373454782044</v>
      </c>
      <c r="D14" s="7"/>
    </row>
    <row r="15" spans="1:5">
      <c r="A15" t="s">
        <v>2</v>
      </c>
      <c r="B15" s="7">
        <v>0.54692874692874693</v>
      </c>
      <c r="C15" s="7">
        <v>0.7130503420452553</v>
      </c>
      <c r="D15" s="7"/>
    </row>
    <row r="16" spans="1:5">
      <c r="A16" t="s">
        <v>3</v>
      </c>
      <c r="B16" s="7">
        <v>1.3020032548047118</v>
      </c>
      <c r="C16" s="7">
        <v>1.7527691650730586</v>
      </c>
      <c r="D16" s="7"/>
    </row>
    <row r="17" spans="1:7">
      <c r="A17" t="s">
        <v>4</v>
      </c>
      <c r="B17" s="7">
        <v>1.0207989629978789</v>
      </c>
      <c r="C17" s="7">
        <v>1.1831550802139037</v>
      </c>
      <c r="D17" s="7"/>
    </row>
    <row r="18" spans="1:7">
      <c r="A18" t="s">
        <v>5</v>
      </c>
      <c r="B18" s="7">
        <v>1.0874917853231105</v>
      </c>
      <c r="C18" s="7">
        <v>1.4417614223692372</v>
      </c>
      <c r="D18" s="7"/>
    </row>
    <row r="19" spans="1:7">
      <c r="A19" t="s">
        <v>6</v>
      </c>
      <c r="B19" s="7">
        <v>1.2215824006175224</v>
      </c>
      <c r="C19" s="7">
        <v>1.4860427807486631</v>
      </c>
      <c r="D19" s="7"/>
    </row>
    <row r="20" spans="1:7">
      <c r="A20" t="s">
        <v>106</v>
      </c>
      <c r="B20" s="7">
        <v>1.1690135396518375</v>
      </c>
      <c r="C20" s="7">
        <v>1.5038639967610246</v>
      </c>
      <c r="D20" s="7"/>
    </row>
    <row r="23" spans="1:7" ht="60">
      <c r="A23" s="5" t="s">
        <v>0</v>
      </c>
      <c r="B23" s="1" t="s">
        <v>243</v>
      </c>
      <c r="C23" s="1" t="s">
        <v>249</v>
      </c>
      <c r="D23" s="1" t="s">
        <v>245</v>
      </c>
      <c r="E23" s="1" t="s">
        <v>250</v>
      </c>
    </row>
    <row r="24" spans="1:7">
      <c r="A24" t="s">
        <v>139</v>
      </c>
      <c r="B24" s="2">
        <v>0.18691588785046728</v>
      </c>
      <c r="C24" s="2">
        <f>'BASE DATA'!I17</f>
        <v>0.7850467289719627</v>
      </c>
      <c r="D24" s="2">
        <v>0.17543859649122806</v>
      </c>
      <c r="E24" s="2">
        <f>'BASE DATA'!K17</f>
        <v>1.0350877192982457</v>
      </c>
      <c r="G24" s="2"/>
    </row>
    <row r="25" spans="1:7">
      <c r="A25" t="s">
        <v>8</v>
      </c>
      <c r="B25" s="2">
        <v>0.24818577648766327</v>
      </c>
      <c r="C25" s="2">
        <f>'BASE DATA'!I18</f>
        <v>1.0423802612481858</v>
      </c>
      <c r="D25" s="2">
        <v>0.22968435191403627</v>
      </c>
      <c r="E25" s="2">
        <f>'BASE DATA'!K18</f>
        <v>1.355137676292814</v>
      </c>
      <c r="G25" s="2"/>
    </row>
    <row r="26" spans="1:7">
      <c r="A26" t="s">
        <v>9</v>
      </c>
      <c r="B26" s="2">
        <v>0.14907407407407408</v>
      </c>
      <c r="C26" s="2">
        <f>'BASE DATA'!I19</f>
        <v>0.62611111111111117</v>
      </c>
      <c r="D26" s="2">
        <v>0.13153594771241831</v>
      </c>
      <c r="E26" s="2">
        <f>'BASE DATA'!K19</f>
        <v>0.77606209150326799</v>
      </c>
      <c r="G26" s="2"/>
    </row>
    <row r="27" spans="1:7">
      <c r="A27" t="s">
        <v>10</v>
      </c>
      <c r="B27" s="2">
        <v>0.27094717668488161</v>
      </c>
      <c r="C27" s="2">
        <f>'BASE DATA'!I20</f>
        <v>1.1379781420765027</v>
      </c>
      <c r="D27" s="2">
        <v>0.25031552376945732</v>
      </c>
      <c r="E27" s="2">
        <f>'BASE DATA'!K20</f>
        <v>1.4768615902397981</v>
      </c>
      <c r="G27" s="2"/>
    </row>
    <row r="28" spans="1:7">
      <c r="A28" t="s">
        <v>11</v>
      </c>
      <c r="B28" s="2">
        <v>0.23430962343096234</v>
      </c>
      <c r="C28" s="2">
        <f>'BASE DATA'!I21</f>
        <v>0.98410041841004181</v>
      </c>
      <c r="D28" s="2">
        <v>0.21621621621621623</v>
      </c>
      <c r="E28" s="2">
        <f>'BASE DATA'!K21</f>
        <v>1.2756756756756757</v>
      </c>
      <c r="G28" s="2"/>
    </row>
    <row r="29" spans="1:7">
      <c r="A29" t="s">
        <v>12</v>
      </c>
      <c r="B29" s="2">
        <v>0.13333333333333333</v>
      </c>
      <c r="C29" s="2">
        <f>'BASE DATA'!I22</f>
        <v>0.56000000000000005</v>
      </c>
      <c r="D29" s="2">
        <v>0.11764705882352941</v>
      </c>
      <c r="E29" s="2">
        <f>'BASE DATA'!K22</f>
        <v>0.69411764705882351</v>
      </c>
      <c r="G29" s="2"/>
    </row>
    <row r="30" spans="1:7">
      <c r="A30" t="s">
        <v>13</v>
      </c>
      <c r="B30" s="2">
        <v>0.15254237288135594</v>
      </c>
      <c r="C30" s="2">
        <f>'BASE DATA'!I23</f>
        <v>0.64067796610169503</v>
      </c>
      <c r="D30" s="2">
        <v>0.14361702127659576</v>
      </c>
      <c r="E30" s="2">
        <f>'BASE DATA'!K23</f>
        <v>0.84734042553191502</v>
      </c>
      <c r="G30" s="2"/>
    </row>
    <row r="31" spans="1:7">
      <c r="A31" t="s">
        <v>14</v>
      </c>
      <c r="B31" s="2">
        <v>0.20315236427320491</v>
      </c>
      <c r="C31" s="2">
        <f>'BASE DATA'!I24</f>
        <v>0.85323992994746067</v>
      </c>
      <c r="D31" s="2">
        <v>0.17313432835820897</v>
      </c>
      <c r="E31" s="2">
        <f>'BASE DATA'!K24</f>
        <v>1.0214925373134329</v>
      </c>
      <c r="G31" s="2"/>
    </row>
    <row r="32" spans="1:7">
      <c r="A32" t="s">
        <v>15</v>
      </c>
      <c r="B32" s="2">
        <v>0.75</v>
      </c>
      <c r="C32" s="2">
        <f>'BASE DATA'!I25</f>
        <v>3.1500000000000004</v>
      </c>
      <c r="D32" s="2">
        <v>0.75</v>
      </c>
      <c r="E32" s="2">
        <f>'BASE DATA'!K25</f>
        <v>4.4249999999999998</v>
      </c>
      <c r="G32" s="2"/>
    </row>
    <row r="33" spans="1:7">
      <c r="A33" t="s">
        <v>16</v>
      </c>
      <c r="B33" s="2">
        <v>0.19642857142857142</v>
      </c>
      <c r="C33" s="2">
        <f>'BASE DATA'!I26</f>
        <v>0.82500000000000007</v>
      </c>
      <c r="D33" s="2">
        <v>0.19047619047619047</v>
      </c>
      <c r="E33" s="2">
        <f>'BASE DATA'!K26</f>
        <v>1.1238095238095238</v>
      </c>
      <c r="G33" s="2"/>
    </row>
    <row r="34" spans="1:7">
      <c r="A34" t="s">
        <v>17</v>
      </c>
      <c r="B34" s="2">
        <v>0.20297029702970298</v>
      </c>
      <c r="C34" s="2">
        <f>'BASE DATA'!I27</f>
        <v>0.85247524752475246</v>
      </c>
      <c r="D34" s="2">
        <v>0.17226890756302521</v>
      </c>
      <c r="E34" s="2">
        <f>'BASE DATA'!K27</f>
        <v>1.0163865546218489</v>
      </c>
      <c r="G34" s="2"/>
    </row>
    <row r="35" spans="1:7">
      <c r="A35" t="s">
        <v>18</v>
      </c>
      <c r="B35" s="2">
        <v>0.24910007199424047</v>
      </c>
      <c r="C35" s="2">
        <f>'BASE DATA'!I28</f>
        <v>1.0462203023758099</v>
      </c>
      <c r="D35" s="2">
        <v>0.24556422995031937</v>
      </c>
      <c r="E35" s="2">
        <f>'BASE DATA'!K28</f>
        <v>1.4488289567068844</v>
      </c>
      <c r="G35" s="2"/>
    </row>
    <row r="36" spans="1:7">
      <c r="A36" t="s">
        <v>19</v>
      </c>
      <c r="B36" s="2">
        <v>0.1336206896551724</v>
      </c>
      <c r="C36" s="2">
        <f>'BASE DATA'!I29</f>
        <v>0.56120689655172418</v>
      </c>
      <c r="D36" s="2">
        <v>0.10801393728222997</v>
      </c>
      <c r="E36" s="2">
        <f>'BASE DATA'!K29</f>
        <v>0.63728222996515682</v>
      </c>
      <c r="G36" s="2"/>
    </row>
    <row r="37" spans="1:7">
      <c r="A37" t="s">
        <v>20</v>
      </c>
      <c r="B37" s="2">
        <v>0.11224489795918367</v>
      </c>
      <c r="C37" s="2">
        <f>'BASE DATA'!I30</f>
        <v>0.47142857142857147</v>
      </c>
      <c r="D37" s="2">
        <v>0.10628019323671498</v>
      </c>
      <c r="E37" s="2">
        <f>'BASE DATA'!K30</f>
        <v>0.62705314009661839</v>
      </c>
      <c r="G37" s="2"/>
    </row>
    <row r="38" spans="1:7">
      <c r="A38" t="s">
        <v>21</v>
      </c>
      <c r="B38" s="2">
        <v>0.19480519480519481</v>
      </c>
      <c r="C38" s="2">
        <f>'BASE DATA'!I31</f>
        <v>0.81818181818181823</v>
      </c>
      <c r="D38" s="2">
        <v>0.17857142857142858</v>
      </c>
      <c r="E38" s="2">
        <f>'BASE DATA'!K31</f>
        <v>1.0535714285714286</v>
      </c>
      <c r="G38" s="2"/>
    </row>
    <row r="39" spans="1:7">
      <c r="A39" t="s">
        <v>22</v>
      </c>
      <c r="B39" s="2">
        <v>0.26362849725987886</v>
      </c>
      <c r="C39" s="2">
        <f>'BASE DATA'!I32</f>
        <v>1.1072396884914912</v>
      </c>
      <c r="D39" s="2">
        <v>0.23233350279613624</v>
      </c>
      <c r="E39" s="2">
        <f>'BASE DATA'!K32</f>
        <v>1.3707676664972039</v>
      </c>
      <c r="G39" s="2"/>
    </row>
    <row r="40" spans="1:7">
      <c r="A40" t="s">
        <v>23</v>
      </c>
      <c r="B40" s="2">
        <v>0.34883720930232559</v>
      </c>
      <c r="C40" s="2">
        <f>'BASE DATA'!I33</f>
        <v>1.4651162790697676</v>
      </c>
      <c r="D40" s="2">
        <v>0.32608695652173914</v>
      </c>
      <c r="E40" s="2">
        <f>'BASE DATA'!K33</f>
        <v>1.923913043478261</v>
      </c>
      <c r="G40" s="2"/>
    </row>
    <row r="41" spans="1:7">
      <c r="A41" t="s">
        <v>24</v>
      </c>
      <c r="B41" s="2">
        <v>0.2391304347826087</v>
      </c>
      <c r="C41" s="2">
        <f>'BASE DATA'!I34</f>
        <v>1.0043478260869565</v>
      </c>
      <c r="D41" s="2">
        <v>0.21782178217821782</v>
      </c>
      <c r="E41" s="2">
        <f>'BASE DATA'!K34</f>
        <v>1.2851485148514852</v>
      </c>
      <c r="G41" s="2"/>
    </row>
    <row r="42" spans="1:7">
      <c r="A42" t="s">
        <v>25</v>
      </c>
      <c r="B42" s="2">
        <v>0.34567901234567899</v>
      </c>
      <c r="C42" s="2">
        <f>'BASE DATA'!I35</f>
        <v>1.4518518518518519</v>
      </c>
      <c r="D42" s="2">
        <v>0.33333333333333331</v>
      </c>
      <c r="E42" s="2">
        <f>'BASE DATA'!K35</f>
        <v>1.9666666666666668</v>
      </c>
      <c r="G42" s="2"/>
    </row>
    <row r="43" spans="1:7">
      <c r="A43" t="s">
        <v>26</v>
      </c>
      <c r="B43" s="2">
        <v>0.17714285714285713</v>
      </c>
      <c r="C43" s="2">
        <f>'BASE DATA'!I36</f>
        <v>0.74399999999999999</v>
      </c>
      <c r="D43" s="2">
        <v>0.17415730337078653</v>
      </c>
      <c r="E43" s="2">
        <f>'BASE DATA'!K36</f>
        <v>1.0275280898876404</v>
      </c>
      <c r="G43" s="2"/>
    </row>
    <row r="44" spans="1:7">
      <c r="A44" t="s">
        <v>27</v>
      </c>
      <c r="B44" s="2">
        <v>0.27500000000000002</v>
      </c>
      <c r="C44" s="2">
        <f>'BASE DATA'!I37</f>
        <v>1.155</v>
      </c>
      <c r="D44" s="2">
        <v>0.2578125</v>
      </c>
      <c r="E44" s="2">
        <f>'BASE DATA'!K37</f>
        <v>1.5210937500000001</v>
      </c>
      <c r="G44" s="2"/>
    </row>
    <row r="45" spans="1:7">
      <c r="A45" t="s">
        <v>28</v>
      </c>
      <c r="B45" s="2">
        <v>8.8235294117647065E-2</v>
      </c>
      <c r="C45" s="2">
        <f>'BASE DATA'!I38</f>
        <v>0.37058823529411766</v>
      </c>
      <c r="D45" s="2">
        <v>7.6923076923076927E-2</v>
      </c>
      <c r="E45" s="2">
        <f>'BASE DATA'!K38</f>
        <v>0.4538461538461539</v>
      </c>
      <c r="G45" s="2"/>
    </row>
    <row r="46" spans="1:7">
      <c r="A46" t="s">
        <v>29</v>
      </c>
      <c r="B46" s="2">
        <v>0.27084769124741559</v>
      </c>
      <c r="C46" s="2">
        <f>'BASE DATA'!I39</f>
        <v>1.1375603032391455</v>
      </c>
      <c r="D46" s="2">
        <v>0.24857685009487665</v>
      </c>
      <c r="E46" s="2">
        <f>'BASE DATA'!K39</f>
        <v>1.4666034155597725</v>
      </c>
      <c r="G46" s="2"/>
    </row>
    <row r="47" spans="1:7">
      <c r="A47" t="s">
        <v>106</v>
      </c>
      <c r="B47" s="2">
        <v>0.23890496013546886</v>
      </c>
      <c r="C47" s="2">
        <f>'BASE DATA'!I40</f>
        <v>1.0034008325689692</v>
      </c>
      <c r="D47" s="2">
        <v>0.21770719475342379</v>
      </c>
      <c r="E47" s="2">
        <f>'BASE DATA'!K40</f>
        <v>1.2844724490452004</v>
      </c>
      <c r="G47" s="2"/>
    </row>
    <row r="48" spans="1:7">
      <c r="G48" s="2"/>
    </row>
    <row r="49" spans="1:7" ht="60">
      <c r="A49" s="5" t="s">
        <v>1</v>
      </c>
      <c r="B49" s="1" t="s">
        <v>243</v>
      </c>
      <c r="C49" s="1" t="s">
        <v>249</v>
      </c>
      <c r="D49" s="1" t="s">
        <v>245</v>
      </c>
      <c r="E49" s="1" t="s">
        <v>250</v>
      </c>
      <c r="G49" s="2"/>
    </row>
    <row r="50" spans="1:7">
      <c r="A50" t="s">
        <v>71</v>
      </c>
      <c r="B50" s="2">
        <f>'BASE DATA'!H43</f>
        <v>0.31060606060606061</v>
      </c>
      <c r="C50" s="2">
        <f>'BASE DATA'!I43</f>
        <v>1.3045454545454547</v>
      </c>
      <c r="D50" s="2">
        <f>'BASE DATA'!J43</f>
        <v>0.31178707224334601</v>
      </c>
      <c r="E50" s="2">
        <f>'BASE DATA'!K43</f>
        <v>1.8395437262357415</v>
      </c>
      <c r="G50" s="2"/>
    </row>
    <row r="51" spans="1:7">
      <c r="A51" t="s">
        <v>72</v>
      </c>
      <c r="B51" s="2">
        <f>'BASE DATA'!H44</f>
        <v>0.40713706407137062</v>
      </c>
      <c r="C51" s="2">
        <f>'BASE DATA'!I44</f>
        <v>1.7099756690997567</v>
      </c>
      <c r="D51" s="2">
        <f>'BASE DATA'!J44</f>
        <v>0.39005439005439008</v>
      </c>
      <c r="E51" s="2">
        <f>'BASE DATA'!K44</f>
        <v>2.3013209013209015</v>
      </c>
      <c r="G51" s="2"/>
    </row>
    <row r="52" spans="1:7">
      <c r="A52" t="s">
        <v>73</v>
      </c>
      <c r="B52" s="2">
        <f>'BASE DATA'!H45</f>
        <v>0.31927710843373491</v>
      </c>
      <c r="C52" s="2">
        <f>'BASE DATA'!I45</f>
        <v>1.3409638554216867</v>
      </c>
      <c r="D52" s="2">
        <f>'BASE DATA'!J45</f>
        <v>0.3271604938271605</v>
      </c>
      <c r="E52" s="2">
        <f>'BASE DATA'!K45</f>
        <v>1.9302469135802471</v>
      </c>
      <c r="G52" s="2"/>
    </row>
    <row r="53" spans="1:7">
      <c r="A53" t="s">
        <v>74</v>
      </c>
      <c r="B53" s="2">
        <f>'BASE DATA'!H46</f>
        <v>0.32795698924731181</v>
      </c>
      <c r="C53" s="2">
        <f>'BASE DATA'!I46</f>
        <v>1.3774193548387097</v>
      </c>
      <c r="D53" s="2">
        <f>'BASE DATA'!J46</f>
        <v>0.33152173913043476</v>
      </c>
      <c r="E53" s="2">
        <f>'BASE DATA'!K46</f>
        <v>1.9559782608695653</v>
      </c>
      <c r="G53" s="2"/>
    </row>
    <row r="54" spans="1:7">
      <c r="A54" t="s">
        <v>75</v>
      </c>
      <c r="B54" s="2">
        <f>'BASE DATA'!H47</f>
        <v>0.2822085889570552</v>
      </c>
      <c r="C54" s="2">
        <f>'BASE DATA'!I47</f>
        <v>1.1852760736196319</v>
      </c>
      <c r="D54" s="2">
        <f>'BASE DATA'!J47</f>
        <v>0.26796116504854367</v>
      </c>
      <c r="E54" s="2">
        <f>'BASE DATA'!K47</f>
        <v>1.5809708737864079</v>
      </c>
      <c r="G54" s="2"/>
    </row>
    <row r="55" spans="1:7">
      <c r="A55" t="s">
        <v>76</v>
      </c>
      <c r="B55" s="2">
        <f>'BASE DATA'!H48</f>
        <v>0.3515151515151515</v>
      </c>
      <c r="C55" s="2">
        <f>'BASE DATA'!I48</f>
        <v>1.4763636363636363</v>
      </c>
      <c r="D55" s="2">
        <f>'BASE DATA'!J48</f>
        <v>0.34992458521870284</v>
      </c>
      <c r="E55" s="2">
        <f>'BASE DATA'!K48</f>
        <v>2.0645550527903471</v>
      </c>
    </row>
    <row r="56" spans="1:7">
      <c r="A56" t="s">
        <v>106</v>
      </c>
      <c r="B56" s="2">
        <f>'BASE DATA'!H49</f>
        <v>0.35623749166110741</v>
      </c>
      <c r="C56" s="2">
        <f>'BASE DATA'!I49</f>
        <v>1.4961974649766512</v>
      </c>
      <c r="D56" s="2">
        <f>'BASE DATA'!J49</f>
        <v>0.34743005855562786</v>
      </c>
      <c r="E56" s="2">
        <f>'BASE DATA'!K49</f>
        <v>2.0498373454782044</v>
      </c>
    </row>
    <row r="57" spans="1:7">
      <c r="G57" s="2"/>
    </row>
    <row r="58" spans="1:7" ht="60">
      <c r="A58" s="5" t="s">
        <v>2</v>
      </c>
      <c r="B58" s="1" t="s">
        <v>243</v>
      </c>
      <c r="C58" s="1" t="s">
        <v>249</v>
      </c>
      <c r="D58" s="1" t="s">
        <v>245</v>
      </c>
      <c r="E58" s="1" t="s">
        <v>250</v>
      </c>
      <c r="G58" s="2"/>
    </row>
    <row r="59" spans="1:7">
      <c r="A59" t="s">
        <v>77</v>
      </c>
      <c r="B59" s="2">
        <f>'BASE DATA'!H52</f>
        <v>0.116751269035533</v>
      </c>
      <c r="C59" s="2">
        <f>'BASE DATA'!I52</f>
        <v>0.49035532994923858</v>
      </c>
      <c r="D59" s="2">
        <f>'BASE DATA'!J52</f>
        <v>0.11165048543689321</v>
      </c>
      <c r="E59" s="2">
        <f>'BASE DATA'!K52</f>
        <v>0.65873786407766999</v>
      </c>
      <c r="G59" s="2"/>
    </row>
    <row r="60" spans="1:7">
      <c r="A60" t="s">
        <v>148</v>
      </c>
      <c r="B60" s="2">
        <f>'BASE DATA'!H53</f>
        <v>0.11377245508982035</v>
      </c>
      <c r="C60" s="2">
        <f>'BASE DATA'!I53</f>
        <v>0.47784431137724553</v>
      </c>
      <c r="D60" s="2">
        <f>'BASE DATA'!J53</f>
        <v>0.10215053763440861</v>
      </c>
      <c r="E60" s="2">
        <f>'BASE DATA'!K53</f>
        <v>0.60268817204301073</v>
      </c>
      <c r="G60" s="2"/>
    </row>
    <row r="61" spans="1:7">
      <c r="A61" t="s">
        <v>78</v>
      </c>
      <c r="B61" s="2">
        <f>'BASE DATA'!H54</f>
        <v>0.16893203883495145</v>
      </c>
      <c r="C61" s="2">
        <f>'BASE DATA'!I54</f>
        <v>0.70951456310679606</v>
      </c>
      <c r="D61" s="2">
        <f>'BASE DATA'!J54</f>
        <v>0.15330396475770924</v>
      </c>
      <c r="E61" s="2">
        <f>'BASE DATA'!K54</f>
        <v>0.90449339207048474</v>
      </c>
      <c r="G61" s="2"/>
    </row>
    <row r="62" spans="1:7">
      <c r="A62" t="s">
        <v>79</v>
      </c>
      <c r="B62" s="2">
        <f>'BASE DATA'!H55</f>
        <v>8.9385474860335198E-2</v>
      </c>
      <c r="C62" s="2">
        <f>'BASE DATA'!I55</f>
        <v>0.37541899441340787</v>
      </c>
      <c r="D62" s="2">
        <f>'BASE DATA'!J55</f>
        <v>8.3044982698961933E-2</v>
      </c>
      <c r="E62" s="2">
        <f>'BASE DATA'!K55</f>
        <v>0.48996539792387545</v>
      </c>
      <c r="G62" s="2"/>
    </row>
    <row r="63" spans="1:7">
      <c r="A63" t="s">
        <v>80</v>
      </c>
      <c r="B63" s="2">
        <f>'BASE DATA'!H56</f>
        <v>0.16143497757847533</v>
      </c>
      <c r="C63" s="2">
        <f>'BASE DATA'!I56</f>
        <v>0.67802690582959646</v>
      </c>
      <c r="D63" s="2">
        <f>'BASE DATA'!J56</f>
        <v>0.14814814814814814</v>
      </c>
      <c r="E63" s="2">
        <f>'BASE DATA'!K56</f>
        <v>0.87407407407407423</v>
      </c>
      <c r="G63" s="2"/>
    </row>
    <row r="64" spans="1:7">
      <c r="A64" t="s">
        <v>81</v>
      </c>
      <c r="B64" s="2">
        <f>'BASE DATA'!H57</f>
        <v>0.13140311804008908</v>
      </c>
      <c r="C64" s="2">
        <f>'BASE DATA'!I57</f>
        <v>0.5518930957683742</v>
      </c>
      <c r="D64" s="2">
        <f>'BASE DATA'!J57</f>
        <v>0.14114832535885166</v>
      </c>
      <c r="E64" s="2">
        <f>'BASE DATA'!K57</f>
        <v>0.83277511961722483</v>
      </c>
      <c r="G64" s="2"/>
    </row>
    <row r="65" spans="1:7">
      <c r="A65" t="s">
        <v>140</v>
      </c>
      <c r="B65" s="2">
        <f>'BASE DATA'!H58</f>
        <v>0.13698630136986301</v>
      </c>
      <c r="C65" s="2">
        <f>'BASE DATA'!I58</f>
        <v>0.57534246575342474</v>
      </c>
      <c r="D65" s="2">
        <f>'BASE DATA'!J58</f>
        <v>0.14285714285714285</v>
      </c>
      <c r="E65" s="2">
        <f>'BASE DATA'!K58</f>
        <v>0.84285714285714297</v>
      </c>
      <c r="G65" s="2"/>
    </row>
    <row r="66" spans="1:7">
      <c r="A66" t="s">
        <v>141</v>
      </c>
      <c r="B66" s="2">
        <f>'BASE DATA'!H59</f>
        <v>0.24561403508771928</v>
      </c>
      <c r="C66" s="2">
        <f>'BASE DATA'!I59</f>
        <v>1.0315789473684212</v>
      </c>
      <c r="D66" s="2">
        <f>'BASE DATA'!J59</f>
        <v>0.22222222222222221</v>
      </c>
      <c r="E66" s="2">
        <f>'BASE DATA'!K59</f>
        <v>1.3111111111111111</v>
      </c>
      <c r="G66" s="2"/>
    </row>
    <row r="67" spans="1:7">
      <c r="A67" t="s">
        <v>84</v>
      </c>
      <c r="B67" s="2">
        <f>'BASE DATA'!H60</f>
        <v>0.26666666666666666</v>
      </c>
      <c r="C67" s="2">
        <f>'BASE DATA'!I60</f>
        <v>1.1200000000000001</v>
      </c>
      <c r="D67" s="2">
        <f>'BASE DATA'!J60</f>
        <v>0.23529411764705882</v>
      </c>
      <c r="E67" s="2">
        <f>'BASE DATA'!K60</f>
        <v>1.388235294117647</v>
      </c>
      <c r="G67" s="2"/>
    </row>
    <row r="68" spans="1:7">
      <c r="A68" t="s">
        <v>85</v>
      </c>
      <c r="B68" s="2">
        <f>'BASE DATA'!H61</f>
        <v>0.1453900709219858</v>
      </c>
      <c r="C68" s="2">
        <f>'BASE DATA'!I61</f>
        <v>0.61063829787234047</v>
      </c>
      <c r="D68" s="2">
        <f>'BASE DATA'!J61</f>
        <v>0.11051212938005391</v>
      </c>
      <c r="E68" s="2">
        <f>'BASE DATA'!K61</f>
        <v>0.65202156334231809</v>
      </c>
      <c r="G68" s="2"/>
    </row>
    <row r="69" spans="1:7">
      <c r="A69" t="s">
        <v>86</v>
      </c>
      <c r="B69" s="2">
        <f>'BASE DATA'!H62</f>
        <v>5.2631578947368418E-2</v>
      </c>
      <c r="C69" s="2">
        <f>'BASE DATA'!I62</f>
        <v>0.22105263157894736</v>
      </c>
      <c r="D69" s="2">
        <f>'BASE DATA'!J62</f>
        <v>4.6511627906976744E-2</v>
      </c>
      <c r="E69" s="2">
        <f>'BASE DATA'!K62</f>
        <v>0.2744186046511628</v>
      </c>
      <c r="G69" s="2"/>
    </row>
    <row r="70" spans="1:7">
      <c r="A70" t="s">
        <v>87</v>
      </c>
      <c r="B70" s="2">
        <f>'BASE DATA'!H63</f>
        <v>0.10176991150442478</v>
      </c>
      <c r="C70" s="2">
        <f>'BASE DATA'!I63</f>
        <v>0.42743362831858406</v>
      </c>
      <c r="D70" s="2">
        <f>'BASE DATA'!J63</f>
        <v>0.1050228310502283</v>
      </c>
      <c r="E70" s="2">
        <f>'BASE DATA'!K63</f>
        <v>0.61963470319634706</v>
      </c>
      <c r="G70" s="2"/>
    </row>
    <row r="71" spans="1:7">
      <c r="A71" t="s">
        <v>88</v>
      </c>
      <c r="B71" s="2">
        <f>'BASE DATA'!H64</f>
        <v>9.5238095238095233E-2</v>
      </c>
      <c r="C71" s="2">
        <f>'BASE DATA'!I64</f>
        <v>0.4</v>
      </c>
      <c r="D71" s="2">
        <f>'BASE DATA'!J64</f>
        <v>8.5409252669039148E-2</v>
      </c>
      <c r="E71" s="2">
        <f>'BASE DATA'!K64</f>
        <v>0.50391459074733103</v>
      </c>
      <c r="G71" s="2"/>
    </row>
    <row r="72" spans="1:7">
      <c r="A72" t="s">
        <v>149</v>
      </c>
      <c r="B72" s="2">
        <f>'BASE DATA'!H65</f>
        <v>0.11857292759706191</v>
      </c>
      <c r="C72" s="2">
        <f>'BASE DATA'!I65</f>
        <v>0.49800629590766005</v>
      </c>
      <c r="D72" s="2">
        <f>'BASE DATA'!J65</f>
        <v>0.11221449851042702</v>
      </c>
      <c r="E72" s="2">
        <f>'BASE DATA'!K65</f>
        <v>0.6620655412115195</v>
      </c>
    </row>
    <row r="73" spans="1:7">
      <c r="A73" t="s">
        <v>106</v>
      </c>
      <c r="B73" s="2">
        <f>'BASE DATA'!H66</f>
        <v>0.13022113022113022</v>
      </c>
      <c r="C73" s="2">
        <f>'BASE DATA'!I66</f>
        <v>0.54692874692874693</v>
      </c>
      <c r="D73" s="2">
        <f>'BASE DATA'!J66</f>
        <v>0.12085599017716191</v>
      </c>
      <c r="E73" s="2">
        <f>'BASE DATA'!K66</f>
        <v>0.7130503420452553</v>
      </c>
    </row>
    <row r="74" spans="1:7">
      <c r="B74" s="2"/>
      <c r="C74" s="2"/>
      <c r="D74" s="2"/>
      <c r="E74" s="2"/>
      <c r="G74" s="2"/>
    </row>
    <row r="75" spans="1:7" ht="60">
      <c r="A75" s="5" t="s">
        <v>3</v>
      </c>
      <c r="B75" s="1" t="s">
        <v>243</v>
      </c>
      <c r="C75" s="1" t="s">
        <v>249</v>
      </c>
      <c r="D75" s="1" t="s">
        <v>245</v>
      </c>
      <c r="E75" s="1" t="s">
        <v>250</v>
      </c>
      <c r="G75" s="2"/>
    </row>
    <row r="76" spans="1:7">
      <c r="A76" t="s">
        <v>30</v>
      </c>
      <c r="B76" s="2">
        <f>'BASE DATA'!H69</f>
        <v>0.23478260869565218</v>
      </c>
      <c r="C76" s="2">
        <f>'BASE DATA'!I69</f>
        <v>0.98608695652173917</v>
      </c>
      <c r="D76" s="2">
        <f>'BASE DATA'!J69</f>
        <v>0.26470588235294118</v>
      </c>
      <c r="E76" s="2">
        <f>'BASE DATA'!K69</f>
        <v>1.5617647058823529</v>
      </c>
      <c r="G76" s="2"/>
    </row>
    <row r="77" spans="1:7">
      <c r="A77" t="s">
        <v>31</v>
      </c>
      <c r="B77" s="2">
        <f>'BASE DATA'!H70</f>
        <v>0.2765335929892892</v>
      </c>
      <c r="C77" s="2">
        <f>'BASE DATA'!I70</f>
        <v>1.1614410905550145</v>
      </c>
      <c r="D77" s="2">
        <f>'BASE DATA'!J70</f>
        <v>0.26792452830188679</v>
      </c>
      <c r="E77" s="2">
        <f>'BASE DATA'!K70</f>
        <v>1.5807547169811322</v>
      </c>
      <c r="G77" s="2"/>
    </row>
    <row r="78" spans="1:7">
      <c r="A78" t="s">
        <v>32</v>
      </c>
      <c r="B78" s="2">
        <f>'BASE DATA'!H71</f>
        <v>0.44142259414225943</v>
      </c>
      <c r="C78" s="2">
        <f>'BASE DATA'!I71</f>
        <v>1.8539748953974897</v>
      </c>
      <c r="D78" s="2">
        <f>'BASE DATA'!J71</f>
        <v>0.45128326996197721</v>
      </c>
      <c r="E78" s="2">
        <f>'BASE DATA'!K71</f>
        <v>2.6625712927756653</v>
      </c>
      <c r="G78" s="2"/>
    </row>
    <row r="79" spans="1:7">
      <c r="A79" t="s">
        <v>33</v>
      </c>
      <c r="B79" s="2">
        <f>'BASE DATA'!H72</f>
        <v>0.10147904683648315</v>
      </c>
      <c r="C79" s="2">
        <f>'BASE DATA'!I72</f>
        <v>0.42621199671322924</v>
      </c>
      <c r="D79" s="2">
        <f>'BASE DATA'!J72</f>
        <v>8.4473324213406295E-2</v>
      </c>
      <c r="E79" s="2">
        <f>'BASE DATA'!K72</f>
        <v>0.49839261285909714</v>
      </c>
      <c r="G79" s="2"/>
    </row>
    <row r="80" spans="1:7">
      <c r="A80" t="s">
        <v>34</v>
      </c>
      <c r="B80" s="2">
        <f>'BASE DATA'!H73</f>
        <v>0.27004838000293213</v>
      </c>
      <c r="C80" s="2">
        <f>'BASE DATA'!I73</f>
        <v>1.1342031960123149</v>
      </c>
      <c r="D80" s="2">
        <f>'BASE DATA'!J73</f>
        <v>0.27104178928781636</v>
      </c>
      <c r="E80" s="2">
        <f>'BASE DATA'!K73</f>
        <v>1.5991465567981167</v>
      </c>
      <c r="G80" s="2"/>
    </row>
    <row r="81" spans="1:7">
      <c r="A81" t="s">
        <v>35</v>
      </c>
      <c r="B81" s="2">
        <f>'BASE DATA'!H74</f>
        <v>0.17986655062373078</v>
      </c>
      <c r="C81" s="2">
        <f>'BASE DATA'!I74</f>
        <v>0.75543951261966935</v>
      </c>
      <c r="D81" s="2">
        <f>'BASE DATA'!J74</f>
        <v>0.14875239923224567</v>
      </c>
      <c r="E81" s="2">
        <f>'BASE DATA'!K74</f>
        <v>0.87763915547024951</v>
      </c>
      <c r="G81" s="2"/>
    </row>
    <row r="82" spans="1:7">
      <c r="A82" t="s">
        <v>36</v>
      </c>
      <c r="B82" s="2">
        <f>'BASE DATA'!H75</f>
        <v>0.37681363572334131</v>
      </c>
      <c r="C82" s="2">
        <f>'BASE DATA'!I75</f>
        <v>1.5826172700380337</v>
      </c>
      <c r="D82" s="2">
        <f>'BASE DATA'!J75</f>
        <v>0.37564948743154053</v>
      </c>
      <c r="E82" s="2">
        <f>'BASE DATA'!K75</f>
        <v>2.2163319758460891</v>
      </c>
      <c r="G82" s="2"/>
    </row>
    <row r="83" spans="1:7">
      <c r="A83" t="s">
        <v>37</v>
      </c>
      <c r="B83" s="2">
        <f>'BASE DATA'!H76</f>
        <v>0.24179037336932074</v>
      </c>
      <c r="C83" s="2">
        <f>'BASE DATA'!I76</f>
        <v>1.0155195681511473</v>
      </c>
      <c r="D83" s="2">
        <f>'BASE DATA'!J76</f>
        <v>0.2455459113750571</v>
      </c>
      <c r="E83" s="2">
        <f>'BASE DATA'!K76</f>
        <v>1.448720877112837</v>
      </c>
      <c r="G83" s="2"/>
    </row>
    <row r="84" spans="1:7">
      <c r="A84" t="s">
        <v>38</v>
      </c>
      <c r="B84" s="2">
        <f>'BASE DATA'!H77</f>
        <v>0.17324561403508773</v>
      </c>
      <c r="C84" s="2">
        <f>'BASE DATA'!I77</f>
        <v>0.72763157894736841</v>
      </c>
      <c r="D84" s="2">
        <f>'BASE DATA'!J77</f>
        <v>0.12421383647798742</v>
      </c>
      <c r="E84" s="2">
        <f>'BASE DATA'!K77</f>
        <v>0.73286163522012582</v>
      </c>
      <c r="G84" s="2"/>
    </row>
    <row r="85" spans="1:7">
      <c r="A85" t="s">
        <v>39</v>
      </c>
      <c r="B85" s="2">
        <f>'BASE DATA'!H78</f>
        <v>0.20502512562814071</v>
      </c>
      <c r="C85" s="2">
        <f>'BASE DATA'!I78</f>
        <v>0.86110552763819093</v>
      </c>
      <c r="D85" s="2">
        <f>'BASE DATA'!J78</f>
        <v>0.19710144927536233</v>
      </c>
      <c r="E85" s="2">
        <f>'BASE DATA'!K78</f>
        <v>1.1628985507246379</v>
      </c>
      <c r="G85" s="2"/>
    </row>
    <row r="86" spans="1:7">
      <c r="A86" t="s">
        <v>40</v>
      </c>
      <c r="B86" s="2">
        <f>'BASE DATA'!H79</f>
        <v>0.2686108979278588</v>
      </c>
      <c r="C86" s="2">
        <f>'BASE DATA'!I79</f>
        <v>1.1281657712970068</v>
      </c>
      <c r="D86" s="2">
        <f>'BASE DATA'!J79</f>
        <v>0.25089605734767023</v>
      </c>
      <c r="E86" s="2">
        <f>'BASE DATA'!K79</f>
        <v>1.4802867383512546</v>
      </c>
      <c r="G86" s="2"/>
    </row>
    <row r="87" spans="1:7">
      <c r="A87" t="s">
        <v>41</v>
      </c>
      <c r="B87" s="2">
        <f>'BASE DATA'!H80</f>
        <v>0.40746797492504772</v>
      </c>
      <c r="C87" s="2">
        <f>'BASE DATA'!I80</f>
        <v>1.7113654946852004</v>
      </c>
      <c r="D87" s="2">
        <f>'BASE DATA'!J80</f>
        <v>0.40069686411149824</v>
      </c>
      <c r="E87" s="2">
        <f>'BASE DATA'!K80</f>
        <v>2.3641114982578402</v>
      </c>
      <c r="G87" s="2"/>
    </row>
    <row r="88" spans="1:7">
      <c r="A88" t="s">
        <v>143</v>
      </c>
      <c r="B88" s="2">
        <f>'BASE DATA'!H81</f>
        <v>0.39475476839237056</v>
      </c>
      <c r="C88" s="2">
        <f>'BASE DATA'!I81</f>
        <v>1.6579700272479565</v>
      </c>
      <c r="D88" s="2">
        <f>'BASE DATA'!J81</f>
        <v>0.41977544367982617</v>
      </c>
      <c r="E88" s="2">
        <f>'BASE DATA'!K81</f>
        <v>2.4766751177109745</v>
      </c>
      <c r="G88" s="2"/>
    </row>
    <row r="89" spans="1:7">
      <c r="A89" t="s">
        <v>43</v>
      </c>
      <c r="B89" s="2">
        <f>'BASE DATA'!H82</f>
        <v>0.18435754189944134</v>
      </c>
      <c r="C89" s="2">
        <f>'BASE DATA'!I82</f>
        <v>0.77430167597765365</v>
      </c>
      <c r="D89" s="2">
        <f>'BASE DATA'!J82</f>
        <v>0.16500000000000001</v>
      </c>
      <c r="E89" s="2">
        <f>'BASE DATA'!K82</f>
        <v>0.97350000000000014</v>
      </c>
      <c r="G89" s="2"/>
    </row>
    <row r="90" spans="1:7">
      <c r="A90" t="s">
        <v>144</v>
      </c>
      <c r="B90" s="2">
        <f>'BASE DATA'!H83</f>
        <v>0.43239849309334449</v>
      </c>
      <c r="C90" s="2">
        <f>'BASE DATA'!I83</f>
        <v>1.8160736709920471</v>
      </c>
      <c r="D90" s="2">
        <f>'BASE DATA'!J83</f>
        <v>0.38841887572852041</v>
      </c>
      <c r="E90" s="2">
        <f>'BASE DATA'!K83</f>
        <v>2.2916713667982704</v>
      </c>
      <c r="G90" s="2"/>
    </row>
    <row r="91" spans="1:7">
      <c r="A91" t="s">
        <v>142</v>
      </c>
      <c r="B91" s="2">
        <f>'BASE DATA'!H84</f>
        <v>0.26716338477913781</v>
      </c>
      <c r="C91" s="2">
        <f>'BASE DATA'!I84</f>
        <v>1.122086216072379</v>
      </c>
      <c r="D91" s="2">
        <f>'BASE DATA'!J84</f>
        <v>0.26282722513089007</v>
      </c>
      <c r="E91" s="2">
        <f>'BASE DATA'!K84</f>
        <v>1.5506806282722514</v>
      </c>
      <c r="G91" s="2"/>
    </row>
    <row r="92" spans="1:7">
      <c r="A92" t="s">
        <v>110</v>
      </c>
      <c r="B92" s="2">
        <f>'BASE DATA'!H85</f>
        <v>0.31561996779388085</v>
      </c>
      <c r="C92" s="2">
        <f>'BASE DATA'!I85</f>
        <v>1.3256038647342996</v>
      </c>
      <c r="D92" s="2">
        <f>'BASE DATA'!J85</f>
        <v>0.42424242424242425</v>
      </c>
      <c r="E92" s="2">
        <f>'BASE DATA'!K85</f>
        <v>2.5030303030303029</v>
      </c>
      <c r="G92" s="2"/>
    </row>
    <row r="93" spans="1:7">
      <c r="A93" t="s">
        <v>47</v>
      </c>
      <c r="B93" s="2">
        <f>'BASE DATA'!H86</f>
        <v>0.10569105691056911</v>
      </c>
      <c r="C93" s="2">
        <f>'BASE DATA'!I86</f>
        <v>0.44390243902439031</v>
      </c>
      <c r="D93" s="2">
        <f>'BASE DATA'!J86</f>
        <v>0.10204081632653061</v>
      </c>
      <c r="E93" s="2">
        <f>'BASE DATA'!K86</f>
        <v>0.60204081632653061</v>
      </c>
      <c r="G93" s="2"/>
    </row>
    <row r="94" spans="1:7">
      <c r="A94" t="s">
        <v>48</v>
      </c>
      <c r="B94" s="2">
        <f>'BASE DATA'!H87</f>
        <v>0.1289940828402367</v>
      </c>
      <c r="C94" s="2">
        <f>'BASE DATA'!I87</f>
        <v>0.54177514792899417</v>
      </c>
      <c r="D94" s="2">
        <f>'BASE DATA'!J87</f>
        <v>8.5023400936037441E-2</v>
      </c>
      <c r="E94" s="2">
        <f>'BASE DATA'!K87</f>
        <v>0.50163806552262091</v>
      </c>
      <c r="G94" s="2"/>
    </row>
    <row r="95" spans="1:7">
      <c r="A95" t="s">
        <v>49</v>
      </c>
      <c r="B95" s="2">
        <f>'BASE DATA'!H88</f>
        <v>0.38761776581426649</v>
      </c>
      <c r="C95" s="2">
        <f>'BASE DATA'!I88</f>
        <v>1.6279946164199193</v>
      </c>
      <c r="D95" s="2">
        <f>'BASE DATA'!J88</f>
        <v>0.37597911227154046</v>
      </c>
      <c r="E95" s="2">
        <f>'BASE DATA'!K88</f>
        <v>2.2182767624020885</v>
      </c>
    </row>
    <row r="96" spans="1:7">
      <c r="A96" t="s">
        <v>106</v>
      </c>
      <c r="B96" s="2">
        <f>'BASE DATA'!H89</f>
        <v>0.31000077495350281</v>
      </c>
      <c r="C96" s="2">
        <f>'BASE DATA'!I89</f>
        <v>1.3020032548047118</v>
      </c>
      <c r="D96" s="2">
        <f>'BASE DATA'!J89</f>
        <v>0.29707951950390821</v>
      </c>
      <c r="E96" s="2">
        <f>'BASE DATA'!K89</f>
        <v>1.7527691650730586</v>
      </c>
    </row>
    <row r="97" spans="1:7">
      <c r="B97" s="2"/>
      <c r="C97" s="2"/>
      <c r="D97" s="2"/>
      <c r="E97" s="2"/>
      <c r="G97" s="2"/>
    </row>
    <row r="98" spans="1:7" ht="60">
      <c r="A98" s="5" t="s">
        <v>4</v>
      </c>
      <c r="B98" s="1" t="s">
        <v>243</v>
      </c>
      <c r="C98" s="1" t="s">
        <v>249</v>
      </c>
      <c r="D98" s="1" t="s">
        <v>245</v>
      </c>
      <c r="E98" s="1" t="s">
        <v>250</v>
      </c>
      <c r="G98" s="2"/>
    </row>
    <row r="99" spans="1:7">
      <c r="A99" t="s">
        <v>50</v>
      </c>
      <c r="B99" s="2">
        <f>'BASE DATA'!H92</f>
        <v>5.6497175141242938E-3</v>
      </c>
      <c r="C99" s="2">
        <f>'BASE DATA'!I92</f>
        <v>2.3728813559322035E-2</v>
      </c>
      <c r="D99" s="2">
        <f>'BASE DATA'!J92</f>
        <v>4.5045045045045045E-3</v>
      </c>
      <c r="E99" s="2">
        <f>'BASE DATA'!K92</f>
        <v>2.6576576576576579E-2</v>
      </c>
      <c r="G99" s="2"/>
    </row>
    <row r="100" spans="1:7">
      <c r="A100" t="s">
        <v>51</v>
      </c>
      <c r="B100" s="2">
        <f>'BASE DATA'!H93</f>
        <v>7.6305220883534142E-2</v>
      </c>
      <c r="C100" s="2">
        <f>'BASE DATA'!I93</f>
        <v>0.32048192771084338</v>
      </c>
      <c r="D100" s="2">
        <f>'BASE DATA'!J93</f>
        <v>5.7057057057057055E-2</v>
      </c>
      <c r="E100" s="2">
        <f>'BASE DATA'!K93</f>
        <v>0.33663663663663668</v>
      </c>
      <c r="G100" s="2"/>
    </row>
    <row r="101" spans="1:7">
      <c r="A101" t="s">
        <v>52</v>
      </c>
      <c r="B101" s="2">
        <f>'BASE DATA'!H94</f>
        <v>0.26595744680851063</v>
      </c>
      <c r="C101" s="2">
        <f>'BASE DATA'!I94</f>
        <v>1.1170212765957448</v>
      </c>
      <c r="D101" s="2">
        <f>'BASE DATA'!J94</f>
        <v>0.22522522522522523</v>
      </c>
      <c r="E101" s="2">
        <f>'BASE DATA'!K94</f>
        <v>1.328828828828829</v>
      </c>
      <c r="G101" s="2"/>
    </row>
    <row r="102" spans="1:7">
      <c r="A102" t="s">
        <v>53</v>
      </c>
      <c r="B102" s="2">
        <f>'BASE DATA'!H95</f>
        <v>6.3829787234042548E-2</v>
      </c>
      <c r="C102" s="2">
        <f>'BASE DATA'!I95</f>
        <v>0.26808510638297872</v>
      </c>
      <c r="D102" s="2">
        <f>'BASE DATA'!J95</f>
        <v>4.6666666666666669E-2</v>
      </c>
      <c r="E102" s="2">
        <f>'BASE DATA'!K95</f>
        <v>0.27533333333333332</v>
      </c>
      <c r="G102" s="2"/>
    </row>
    <row r="103" spans="1:7">
      <c r="A103" t="s">
        <v>54</v>
      </c>
      <c r="B103" s="2">
        <f>'BASE DATA'!H96</f>
        <v>0.11795665634674922</v>
      </c>
      <c r="C103" s="2">
        <f>'BASE DATA'!I96</f>
        <v>0.49541795665634675</v>
      </c>
      <c r="D103" s="2">
        <f>'BASE DATA'!J96</f>
        <v>9.2588092345078976E-2</v>
      </c>
      <c r="E103" s="2">
        <f>'BASE DATA'!K96</f>
        <v>0.54626974483596602</v>
      </c>
      <c r="G103" s="2"/>
    </row>
    <row r="104" spans="1:7">
      <c r="A104" t="s">
        <v>55</v>
      </c>
      <c r="B104" s="2">
        <f>'BASE DATA'!H97</f>
        <v>0.34121976866456361</v>
      </c>
      <c r="C104" s="2">
        <f>'BASE DATA'!I97</f>
        <v>1.4331230283911673</v>
      </c>
      <c r="D104" s="2">
        <f>'BASE DATA'!J97</f>
        <v>0.2902504472271914</v>
      </c>
      <c r="E104" s="2">
        <f>'BASE DATA'!K97</f>
        <v>1.7124776386404295</v>
      </c>
      <c r="G104" s="2"/>
    </row>
    <row r="105" spans="1:7">
      <c r="A105" t="s">
        <v>56</v>
      </c>
      <c r="B105" s="2">
        <f>'BASE DATA'!H98</f>
        <v>0.23275862068965517</v>
      </c>
      <c r="C105" s="2">
        <f>'BASE DATA'!I98</f>
        <v>0.97758620689655185</v>
      </c>
      <c r="D105" s="2">
        <f>'BASE DATA'!J98</f>
        <v>0.15743440233236153</v>
      </c>
      <c r="E105" s="2">
        <f>'BASE DATA'!K98</f>
        <v>0.92886297376093296</v>
      </c>
      <c r="G105" s="2"/>
    </row>
    <row r="106" spans="1:7">
      <c r="A106" t="s">
        <v>57</v>
      </c>
      <c r="B106" s="2">
        <f>'BASE DATA'!H99</f>
        <v>0.37048192771084337</v>
      </c>
      <c r="C106" s="2">
        <f>'BASE DATA'!I99</f>
        <v>1.5560240963855421</v>
      </c>
      <c r="D106" s="2">
        <f>'BASE DATA'!J99</f>
        <v>0.32411067193675891</v>
      </c>
      <c r="E106" s="2">
        <f>'BASE DATA'!K99</f>
        <v>1.9122529644268775</v>
      </c>
      <c r="G106" s="2"/>
    </row>
    <row r="107" spans="1:7">
      <c r="A107" t="s">
        <v>58</v>
      </c>
      <c r="B107" s="2">
        <f>'BASE DATA'!H100</f>
        <v>0.29038652130822595</v>
      </c>
      <c r="C107" s="2">
        <f>'BASE DATA'!I100</f>
        <v>1.219623389494549</v>
      </c>
      <c r="D107" s="2">
        <f>'BASE DATA'!J100</f>
        <v>0.25280414150129421</v>
      </c>
      <c r="E107" s="2">
        <f>'BASE DATA'!K100</f>
        <v>1.4915444348576361</v>
      </c>
      <c r="G107" s="2"/>
    </row>
    <row r="108" spans="1:7">
      <c r="A108" t="s">
        <v>59</v>
      </c>
      <c r="B108" s="2">
        <f>'BASE DATA'!H101</f>
        <v>3.0769230769230771E-2</v>
      </c>
      <c r="C108" s="2">
        <f>'BASE DATA'!I101</f>
        <v>0.12923076923076923</v>
      </c>
      <c r="D108" s="2">
        <f>'BASE DATA'!J101</f>
        <v>2.7397260273972601E-2</v>
      </c>
      <c r="E108" s="2">
        <f>'BASE DATA'!K101</f>
        <v>0.16164383561643836</v>
      </c>
      <c r="G108" s="2"/>
    </row>
    <row r="109" spans="1:7">
      <c r="A109" t="s">
        <v>60</v>
      </c>
      <c r="B109" s="2">
        <f>'BASE DATA'!H102</f>
        <v>0.11363636363636363</v>
      </c>
      <c r="C109" s="2">
        <f>'BASE DATA'!I102</f>
        <v>0.47727272727272729</v>
      </c>
      <c r="D109" s="2">
        <f>'BASE DATA'!J102</f>
        <v>8.3333333333333329E-2</v>
      </c>
      <c r="E109" s="2">
        <f>'BASE DATA'!K102</f>
        <v>0.4916666666666667</v>
      </c>
      <c r="G109" s="2"/>
    </row>
    <row r="110" spans="1:7">
      <c r="A110" t="s">
        <v>61</v>
      </c>
      <c r="B110" s="2">
        <f>'BASE DATA'!H103</f>
        <v>0.28120446818844097</v>
      </c>
      <c r="C110" s="2">
        <f>'BASE DATA'!I103</f>
        <v>1.1810587663914522</v>
      </c>
      <c r="D110" s="2">
        <f>'BASE DATA'!J103</f>
        <v>0.2413505627344727</v>
      </c>
      <c r="E110" s="2">
        <f>'BASE DATA'!K103</f>
        <v>1.4239683201333888</v>
      </c>
      <c r="G110" s="2"/>
    </row>
    <row r="111" spans="1:7">
      <c r="A111" t="s">
        <v>62</v>
      </c>
      <c r="B111" s="2">
        <f>'BASE DATA'!H104</f>
        <v>0.41157556270096463</v>
      </c>
      <c r="C111" s="2">
        <f>'BASE DATA'!I104</f>
        <v>1.7286173633440514</v>
      </c>
      <c r="D111" s="2">
        <f>'BASE DATA'!J104</f>
        <v>0.34877384196185285</v>
      </c>
      <c r="E111" s="2">
        <f>'BASE DATA'!K104</f>
        <v>2.0577656675749321</v>
      </c>
      <c r="G111" s="2"/>
    </row>
    <row r="112" spans="1:7">
      <c r="A112" t="s">
        <v>63</v>
      </c>
      <c r="B112" s="2">
        <f>'BASE DATA'!H105</f>
        <v>0.17391304347826086</v>
      </c>
      <c r="C112" s="2">
        <f>'BASE DATA'!I105</f>
        <v>0.73043478260869565</v>
      </c>
      <c r="D112" s="2">
        <f>'BASE DATA'!J105</f>
        <v>0.13793103448275862</v>
      </c>
      <c r="E112" s="2">
        <f>'BASE DATA'!K105</f>
        <v>0.81379310344827593</v>
      </c>
      <c r="G112" s="2"/>
    </row>
    <row r="113" spans="1:7">
      <c r="A113" t="s">
        <v>64</v>
      </c>
      <c r="B113" s="2">
        <f>'BASE DATA'!H106</f>
        <v>0.18083462132921174</v>
      </c>
      <c r="C113" s="2">
        <f>'BASE DATA'!I106</f>
        <v>0.75950540958268942</v>
      </c>
      <c r="D113" s="2">
        <f>'BASE DATA'!J106</f>
        <v>0.16398037841625787</v>
      </c>
      <c r="E113" s="2">
        <f>'BASE DATA'!K106</f>
        <v>0.96748423265592154</v>
      </c>
      <c r="G113" s="2"/>
    </row>
    <row r="114" spans="1:7">
      <c r="A114" t="s">
        <v>65</v>
      </c>
      <c r="B114" s="2">
        <f>'BASE DATA'!H107</f>
        <v>0.3134020618556701</v>
      </c>
      <c r="C114" s="2">
        <f>'BASE DATA'!I107</f>
        <v>1.3162886597938146</v>
      </c>
      <c r="D114" s="2">
        <f>'BASE DATA'!J107</f>
        <v>0.26619964973730298</v>
      </c>
      <c r="E114" s="2">
        <f>'BASE DATA'!K107</f>
        <v>1.5705779334500876</v>
      </c>
      <c r="G114" s="2"/>
    </row>
    <row r="115" spans="1:7">
      <c r="A115" t="s">
        <v>145</v>
      </c>
      <c r="B115" s="2">
        <f>'BASE DATA'!H108</f>
        <v>0.19658119658119658</v>
      </c>
      <c r="C115" s="2">
        <f>'BASE DATA'!I108</f>
        <v>0.82564102564102559</v>
      </c>
      <c r="D115" s="2">
        <f>'BASE DATA'!J108</f>
        <v>0.1464968152866242</v>
      </c>
      <c r="E115" s="2">
        <f>'BASE DATA'!K108</f>
        <v>0.86433121019108283</v>
      </c>
      <c r="G115" s="2"/>
    </row>
    <row r="116" spans="1:7">
      <c r="A116" t="s">
        <v>67</v>
      </c>
      <c r="B116" s="2">
        <f>'BASE DATA'!H109</f>
        <v>0.45</v>
      </c>
      <c r="C116" s="2">
        <f>'BASE DATA'!I109</f>
        <v>1.89</v>
      </c>
      <c r="D116" s="2">
        <f>'BASE DATA'!J109</f>
        <v>0.41284403669724773</v>
      </c>
      <c r="E116" s="2">
        <f>'BASE DATA'!K109</f>
        <v>2.4357798165137616</v>
      </c>
      <c r="G116" s="2"/>
    </row>
    <row r="117" spans="1:7">
      <c r="A117" t="s">
        <v>68</v>
      </c>
      <c r="B117" s="2">
        <f>'BASE DATA'!H110</f>
        <v>0.23880597014925373</v>
      </c>
      <c r="C117" s="2">
        <f>'BASE DATA'!I110</f>
        <v>1.0029850746268656</v>
      </c>
      <c r="D117" s="2">
        <f>'BASE DATA'!J110</f>
        <v>0.21917808219178081</v>
      </c>
      <c r="E117" s="2">
        <f>'BASE DATA'!K110</f>
        <v>1.2931506849315069</v>
      </c>
      <c r="G117" s="2"/>
    </row>
    <row r="118" spans="1:7">
      <c r="A118" t="s">
        <v>69</v>
      </c>
      <c r="B118" s="2">
        <f>'BASE DATA'!H111</f>
        <v>0.3327714093054619</v>
      </c>
      <c r="C118" s="2">
        <f>'BASE DATA'!I111</f>
        <v>1.3976399190829401</v>
      </c>
      <c r="D118" s="2">
        <f>'BASE DATA'!J111</f>
        <v>0.27122835943940643</v>
      </c>
      <c r="E118" s="2">
        <f>'BASE DATA'!K111</f>
        <v>1.6002473206924979</v>
      </c>
      <c r="G118" s="2"/>
    </row>
    <row r="119" spans="1:7">
      <c r="A119" t="s">
        <v>70</v>
      </c>
      <c r="B119" s="2">
        <f>'BASE DATA'!H112</f>
        <v>0.31972789115646261</v>
      </c>
      <c r="C119" s="2">
        <f>'BASE DATA'!I112</f>
        <v>1.3428571428571427</v>
      </c>
      <c r="D119" s="2">
        <f>'BASE DATA'!J112</f>
        <v>0.2422680412371134</v>
      </c>
      <c r="E119" s="2">
        <f>'BASE DATA'!K112</f>
        <v>1.4293814432989691</v>
      </c>
    </row>
    <row r="120" spans="1:7">
      <c r="A120" t="s">
        <v>106</v>
      </c>
      <c r="B120" s="2">
        <f>'BASE DATA'!H113</f>
        <v>0.24304737214235211</v>
      </c>
      <c r="C120" s="2">
        <f>'BASE DATA'!I113</f>
        <v>1.0207989629978789</v>
      </c>
      <c r="D120" s="2">
        <f>'BASE DATA'!J113</f>
        <v>0.20053475935828877</v>
      </c>
      <c r="E120" s="2">
        <f>'BASE DATA'!K113</f>
        <v>1.1831550802139037</v>
      </c>
    </row>
    <row r="121" spans="1:7">
      <c r="B121" s="2"/>
      <c r="C121" s="2"/>
      <c r="D121" s="2"/>
      <c r="E121" s="2"/>
      <c r="G121" s="2"/>
    </row>
    <row r="122" spans="1:7" ht="60">
      <c r="A122" s="5" t="s">
        <v>5</v>
      </c>
      <c r="B122" s="1" t="s">
        <v>243</v>
      </c>
      <c r="C122" s="1" t="s">
        <v>249</v>
      </c>
      <c r="D122" s="1" t="s">
        <v>245</v>
      </c>
      <c r="E122" s="1" t="s">
        <v>250</v>
      </c>
      <c r="G122" s="2"/>
    </row>
    <row r="123" spans="1:7">
      <c r="A123" t="s">
        <v>90</v>
      </c>
      <c r="B123" s="2">
        <f>'BASE DATA'!H116</f>
        <v>0.23178807947019867</v>
      </c>
      <c r="C123" s="2">
        <f>'BASE DATA'!I116</f>
        <v>0.97350993377483452</v>
      </c>
      <c r="D123" s="2">
        <f>'BASE DATA'!J116</f>
        <v>0.21472392638036811</v>
      </c>
      <c r="E123" s="2">
        <f>'BASE DATA'!K116</f>
        <v>1.2668711656441718</v>
      </c>
      <c r="G123" s="2"/>
    </row>
    <row r="124" spans="1:7">
      <c r="A124" t="s">
        <v>91</v>
      </c>
      <c r="B124" s="2">
        <f>'BASE DATA'!H117</f>
        <v>0.22777777777777777</v>
      </c>
      <c r="C124" s="2">
        <f>'BASE DATA'!I117</f>
        <v>0.95666666666666678</v>
      </c>
      <c r="D124" s="2">
        <f>'BASE DATA'!J117</f>
        <v>0.20812182741116753</v>
      </c>
      <c r="E124" s="2">
        <f>'BASE DATA'!K117</f>
        <v>1.2279187817258883</v>
      </c>
      <c r="G124" s="2"/>
    </row>
    <row r="125" spans="1:7">
      <c r="A125" t="s">
        <v>92</v>
      </c>
      <c r="B125" s="2">
        <f>'BASE DATA'!H118</f>
        <v>0.2831858407079646</v>
      </c>
      <c r="C125" s="2">
        <f>'BASE DATA'!I118</f>
        <v>1.1893805309734513</v>
      </c>
      <c r="D125" s="2">
        <f>'BASE DATA'!J118</f>
        <v>0.27923211169284468</v>
      </c>
      <c r="E125" s="2">
        <f>'BASE DATA'!K118</f>
        <v>1.6474694589877836</v>
      </c>
      <c r="G125" s="2"/>
    </row>
    <row r="126" spans="1:7">
      <c r="A126" t="s">
        <v>93</v>
      </c>
      <c r="B126" s="2">
        <f>'BASE DATA'!H119</f>
        <v>0.26825127334465193</v>
      </c>
      <c r="C126" s="2">
        <f>'BASE DATA'!I119</f>
        <v>1.1266553480475383</v>
      </c>
      <c r="D126" s="2">
        <f>'BASE DATA'!J119</f>
        <v>0.25055502695845228</v>
      </c>
      <c r="E126" s="2">
        <f>'BASE DATA'!K119</f>
        <v>1.4782746590548685</v>
      </c>
      <c r="G126" s="2"/>
    </row>
    <row r="127" spans="1:7">
      <c r="A127" t="s">
        <v>133</v>
      </c>
      <c r="B127" s="2">
        <f>'BASE DATA'!H120</f>
        <v>0</v>
      </c>
      <c r="C127" s="2">
        <f>'BASE DATA'!I120</f>
        <v>0</v>
      </c>
      <c r="D127" s="2">
        <f>'BASE DATA'!J120</f>
        <v>0</v>
      </c>
      <c r="E127" s="2">
        <f>'BASE DATA'!K120</f>
        <v>0</v>
      </c>
      <c r="G127" s="2"/>
    </row>
    <row r="128" spans="1:7">
      <c r="A128" t="s">
        <v>132</v>
      </c>
      <c r="B128" s="2">
        <f>'BASE DATA'!H121</f>
        <v>0.21920289855072464</v>
      </c>
      <c r="C128" s="2">
        <f>'BASE DATA'!I121</f>
        <v>0.92065217391304355</v>
      </c>
      <c r="D128" s="2">
        <f>'BASE DATA'!J121</f>
        <v>0.21453900709219859</v>
      </c>
      <c r="E128" s="2">
        <f>'BASE DATA'!K121</f>
        <v>1.2657801418439718</v>
      </c>
    </row>
    <row r="129" spans="1:7">
      <c r="A129" t="s">
        <v>106</v>
      </c>
      <c r="B129" s="2">
        <f>'BASE DATA'!H122</f>
        <v>0.25892661555312158</v>
      </c>
      <c r="C129" s="2">
        <f>'BASE DATA'!I122</f>
        <v>1.0874917853231105</v>
      </c>
      <c r="D129" s="2">
        <f>'BASE DATA'!J122</f>
        <v>0.24436634277444697</v>
      </c>
      <c r="E129" s="2">
        <f>'BASE DATA'!K122</f>
        <v>1.4417614223692372</v>
      </c>
    </row>
    <row r="130" spans="1:7">
      <c r="B130" s="2"/>
      <c r="C130" s="2"/>
      <c r="D130" s="2"/>
      <c r="E130" s="2"/>
      <c r="G130" s="2"/>
    </row>
    <row r="131" spans="1:7" ht="60">
      <c r="A131" s="5" t="s">
        <v>6</v>
      </c>
      <c r="B131" s="1" t="s">
        <v>243</v>
      </c>
      <c r="C131" s="1" t="s">
        <v>249</v>
      </c>
      <c r="D131" s="1" t="s">
        <v>245</v>
      </c>
      <c r="E131" s="1" t="s">
        <v>250</v>
      </c>
      <c r="G131" s="2"/>
    </row>
    <row r="132" spans="1:7">
      <c r="A132" t="s">
        <v>94</v>
      </c>
      <c r="B132" s="2">
        <f>'BASE DATA'!H125</f>
        <v>0.21428571428571427</v>
      </c>
      <c r="C132" s="2">
        <f>'BASE DATA'!I125</f>
        <v>0.9</v>
      </c>
      <c r="D132" s="2">
        <f>'BASE DATA'!J125</f>
        <v>0.22500000000000001</v>
      </c>
      <c r="E132" s="2">
        <f>'BASE DATA'!K125</f>
        <v>1.3275000000000001</v>
      </c>
      <c r="G132" s="2"/>
    </row>
    <row r="133" spans="1:7">
      <c r="A133" t="s">
        <v>95</v>
      </c>
      <c r="B133" s="2">
        <f>'BASE DATA'!H126</f>
        <v>0.4845360824742268</v>
      </c>
      <c r="C133" s="2">
        <f>'BASE DATA'!I126</f>
        <v>2.0350515463917525</v>
      </c>
      <c r="D133" s="2">
        <f>'BASE DATA'!J126</f>
        <v>0.48958333333333331</v>
      </c>
      <c r="E133" s="2">
        <f>'BASE DATA'!K126</f>
        <v>2.8885416666666668</v>
      </c>
      <c r="G133" s="2"/>
    </row>
    <row r="134" spans="1:7">
      <c r="A134" t="s">
        <v>96</v>
      </c>
      <c r="B134" s="2">
        <f>'BASE DATA'!H127</f>
        <v>0.24398340248962655</v>
      </c>
      <c r="C134" s="2">
        <f>'BASE DATA'!I127</f>
        <v>1.0247302904564317</v>
      </c>
      <c r="D134" s="2">
        <f>'BASE DATA'!J127</f>
        <v>0.18767954037663581</v>
      </c>
      <c r="E134" s="2">
        <f>'BASE DATA'!K127</f>
        <v>1.1073092882221514</v>
      </c>
      <c r="G134" s="2"/>
    </row>
    <row r="135" spans="1:7">
      <c r="A135" t="s">
        <v>97</v>
      </c>
      <c r="B135" s="2">
        <f>'BASE DATA'!H128</f>
        <v>8.0645161290322578E-2</v>
      </c>
      <c r="C135" s="2">
        <f>'BASE DATA'!I128</f>
        <v>0.33870967741935487</v>
      </c>
      <c r="D135" s="2">
        <f>'BASE DATA'!J128</f>
        <v>6.25E-2</v>
      </c>
      <c r="E135" s="2">
        <f>'BASE DATA'!K128</f>
        <v>0.36875000000000002</v>
      </c>
      <c r="G135" s="2"/>
    </row>
    <row r="136" spans="1:7">
      <c r="A136" t="s">
        <v>147</v>
      </c>
      <c r="B136" s="2">
        <f>'BASE DATA'!H129</f>
        <v>0.36828644501278773</v>
      </c>
      <c r="C136" s="2">
        <f>'BASE DATA'!I129</f>
        <v>1.5468030690537085</v>
      </c>
      <c r="D136" s="2">
        <f>'BASE DATA'!J129</f>
        <v>0.36828644501278773</v>
      </c>
      <c r="E136" s="2">
        <f>'BASE DATA'!K129</f>
        <v>2.1728900255754477</v>
      </c>
      <c r="G136" s="2"/>
    </row>
    <row r="137" spans="1:7">
      <c r="A137" t="s">
        <v>146</v>
      </c>
      <c r="B137" s="2">
        <f>'BASE DATA'!H130</f>
        <v>0.27163461538461536</v>
      </c>
      <c r="C137" s="2">
        <f>'BASE DATA'!I130</f>
        <v>1.1408653846153847</v>
      </c>
      <c r="D137" s="2">
        <f>'BASE DATA'!J130</f>
        <v>0.26238390092879255</v>
      </c>
      <c r="E137" s="2">
        <f>'BASE DATA'!K130</f>
        <v>1.5480650154798763</v>
      </c>
      <c r="G137" s="2"/>
    </row>
    <row r="138" spans="1:7">
      <c r="A138" t="s">
        <v>100</v>
      </c>
      <c r="B138" s="2">
        <f>'BASE DATA'!H131</f>
        <v>0.35789473684210527</v>
      </c>
      <c r="C138" s="2">
        <f>'BASE DATA'!I131</f>
        <v>1.5031578947368422</v>
      </c>
      <c r="D138" s="2">
        <f>'BASE DATA'!J131</f>
        <v>0.37777777777777777</v>
      </c>
      <c r="E138" s="2">
        <f>'BASE DATA'!K131</f>
        <v>2.2288888888888891</v>
      </c>
      <c r="G138" s="2"/>
    </row>
    <row r="139" spans="1:7">
      <c r="A139" t="s">
        <v>101</v>
      </c>
      <c r="B139" s="2">
        <f>'BASE DATA'!H132</f>
        <v>0.28888888888888886</v>
      </c>
      <c r="C139" s="2">
        <f>'BASE DATA'!I132</f>
        <v>1.2133333333333334</v>
      </c>
      <c r="D139" s="2">
        <f>'BASE DATA'!J132</f>
        <v>0.29378531073446329</v>
      </c>
      <c r="E139" s="2">
        <f>'BASE DATA'!K132</f>
        <v>1.7333333333333336</v>
      </c>
      <c r="G139" s="2"/>
    </row>
    <row r="140" spans="1:7">
      <c r="A140" t="s">
        <v>102</v>
      </c>
      <c r="B140" s="2">
        <f>'BASE DATA'!H133</f>
        <v>0.17837837837837839</v>
      </c>
      <c r="C140" s="2">
        <f>'BASE DATA'!I133</f>
        <v>0.7491891891891892</v>
      </c>
      <c r="D140" s="2">
        <f>'BASE DATA'!J133</f>
        <v>0.17553191489361702</v>
      </c>
      <c r="E140" s="2">
        <f>'BASE DATA'!K133</f>
        <v>1.0356382978723404</v>
      </c>
      <c r="G140" s="2"/>
    </row>
    <row r="141" spans="1:7">
      <c r="A141" t="s">
        <v>103</v>
      </c>
      <c r="B141" s="2">
        <f>'BASE DATA'!H134</f>
        <v>0.41426512968299711</v>
      </c>
      <c r="C141" s="2">
        <f>'BASE DATA'!I134</f>
        <v>1.7399135446685878</v>
      </c>
      <c r="D141" s="2">
        <f>'BASE DATA'!J134</f>
        <v>0.38642473118279569</v>
      </c>
      <c r="E141" s="2">
        <f>'BASE DATA'!K134</f>
        <v>2.279905913978495</v>
      </c>
      <c r="G141" s="2"/>
    </row>
    <row r="142" spans="1:7">
      <c r="A142" t="s">
        <v>104</v>
      </c>
      <c r="B142" s="2">
        <f>'BASE DATA'!H135</f>
        <v>0.28784159711994761</v>
      </c>
      <c r="C142" s="2">
        <f>'BASE DATA'!I135</f>
        <v>1.20893470790378</v>
      </c>
      <c r="D142" s="2">
        <f>'BASE DATA'!J135</f>
        <v>0.24450931331665277</v>
      </c>
      <c r="E142" s="2">
        <f>'BASE DATA'!K135</f>
        <v>1.4426049485682513</v>
      </c>
      <c r="G142" s="2"/>
    </row>
    <row r="143" spans="1:7">
      <c r="A143" t="s">
        <v>105</v>
      </c>
      <c r="B143" s="2">
        <f>'BASE DATA'!H136</f>
        <v>0.26666666666666666</v>
      </c>
      <c r="C143" s="2">
        <f>'BASE DATA'!I136</f>
        <v>1.1200000000000001</v>
      </c>
      <c r="D143" s="2">
        <f>'BASE DATA'!J136</f>
        <v>0.21757322175732219</v>
      </c>
      <c r="E143" s="2">
        <f>'BASE DATA'!K136</f>
        <v>1.283682008368201</v>
      </c>
    </row>
    <row r="144" spans="1:7">
      <c r="A144" t="s">
        <v>106</v>
      </c>
      <c r="B144" s="2">
        <f>'BASE DATA'!H137</f>
        <v>0.29085295252798149</v>
      </c>
      <c r="C144" s="2">
        <f>'BASE DATA'!I137</f>
        <v>1.2215824006175224</v>
      </c>
      <c r="D144" s="2">
        <f>'BASE DATA'!J137</f>
        <v>0.25187165775401071</v>
      </c>
      <c r="E144" s="2">
        <f>'BASE DATA'!K137</f>
        <v>1.4860427807486631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47"/>
  <sheetViews>
    <sheetView topLeftCell="A22" workbookViewId="0">
      <selection sqref="A1:N2"/>
    </sheetView>
  </sheetViews>
  <sheetFormatPr defaultRowHeight="15"/>
  <cols>
    <col min="1" max="1" width="41.28515625" customWidth="1"/>
    <col min="2" max="2" width="20.42578125" customWidth="1"/>
    <col min="3" max="3" width="19.5703125" customWidth="1"/>
    <col min="4" max="4" width="17.85546875" customWidth="1"/>
  </cols>
  <sheetData>
    <row r="1" spans="1:8">
      <c r="A1" t="s">
        <v>3</v>
      </c>
    </row>
    <row r="2" spans="1:8">
      <c r="A2" t="s">
        <v>30</v>
      </c>
      <c r="B2">
        <v>27</v>
      </c>
      <c r="C2">
        <v>115</v>
      </c>
      <c r="D2" s="3">
        <f>+C2/4</f>
        <v>28.75</v>
      </c>
      <c r="E2">
        <v>102</v>
      </c>
      <c r="F2" s="2">
        <f t="shared" ref="F2:F22" si="0">+B2/C2</f>
        <v>0.23478260869565218</v>
      </c>
      <c r="G2" s="2">
        <f t="shared" ref="G2:G22" si="1">+B2/E2</f>
        <v>0.26470588235294118</v>
      </c>
      <c r="H2" s="2">
        <f>+B2/D2</f>
        <v>0.93913043478260871</v>
      </c>
    </row>
    <row r="3" spans="1:8">
      <c r="A3" t="s">
        <v>31</v>
      </c>
      <c r="B3">
        <v>568</v>
      </c>
      <c r="C3">
        <v>2054</v>
      </c>
      <c r="D3" s="3">
        <f t="shared" ref="D3:D22" si="2">+C3/4</f>
        <v>513.5</v>
      </c>
      <c r="E3">
        <v>2120</v>
      </c>
      <c r="F3" s="2">
        <f t="shared" si="0"/>
        <v>0.2765335929892892</v>
      </c>
      <c r="G3" s="2">
        <f t="shared" si="1"/>
        <v>0.26792452830188679</v>
      </c>
      <c r="H3" s="2">
        <f t="shared" ref="H3:H22" si="3">+B3/D3</f>
        <v>1.1061343719571568</v>
      </c>
    </row>
    <row r="4" spans="1:8">
      <c r="A4" t="s">
        <v>32</v>
      </c>
      <c r="B4">
        <v>1899</v>
      </c>
      <c r="C4">
        <v>4302</v>
      </c>
      <c r="D4" s="3">
        <f t="shared" si="2"/>
        <v>1075.5</v>
      </c>
      <c r="E4">
        <v>4208</v>
      </c>
      <c r="F4" s="2">
        <f t="shared" si="0"/>
        <v>0.44142259414225943</v>
      </c>
      <c r="G4" s="2">
        <f t="shared" si="1"/>
        <v>0.45128326996197721</v>
      </c>
      <c r="H4" s="2">
        <f t="shared" si="3"/>
        <v>1.7656903765690377</v>
      </c>
    </row>
    <row r="5" spans="1:8">
      <c r="A5" t="s">
        <v>33</v>
      </c>
      <c r="B5">
        <v>247</v>
      </c>
      <c r="C5">
        <v>2434</v>
      </c>
      <c r="D5" s="3">
        <f t="shared" si="2"/>
        <v>608.5</v>
      </c>
      <c r="E5">
        <v>2924</v>
      </c>
      <c r="F5" s="2">
        <f t="shared" si="0"/>
        <v>0.10147904683648315</v>
      </c>
      <c r="G5" s="2">
        <f t="shared" si="1"/>
        <v>8.4473324213406295E-2</v>
      </c>
      <c r="H5" s="2">
        <f t="shared" si="3"/>
        <v>0.4059161873459326</v>
      </c>
    </row>
    <row r="6" spans="1:8">
      <c r="A6" t="s">
        <v>34</v>
      </c>
      <c r="B6">
        <v>1842</v>
      </c>
      <c r="C6">
        <v>6821</v>
      </c>
      <c r="D6" s="3">
        <f t="shared" si="2"/>
        <v>1705.25</v>
      </c>
      <c r="E6">
        <v>6796</v>
      </c>
      <c r="F6" s="2">
        <f t="shared" si="0"/>
        <v>0.27004838000293213</v>
      </c>
      <c r="G6" s="2">
        <f t="shared" si="1"/>
        <v>0.27104178928781636</v>
      </c>
      <c r="H6" s="2">
        <f t="shared" si="3"/>
        <v>1.0801935200117285</v>
      </c>
    </row>
    <row r="7" spans="1:8">
      <c r="A7" t="s">
        <v>35</v>
      </c>
      <c r="B7">
        <v>620</v>
      </c>
      <c r="C7">
        <v>3447</v>
      </c>
      <c r="D7" s="3">
        <f t="shared" si="2"/>
        <v>861.75</v>
      </c>
      <c r="E7">
        <v>4168</v>
      </c>
      <c r="F7" s="2">
        <f t="shared" si="0"/>
        <v>0.17986655062373078</v>
      </c>
      <c r="G7" s="2">
        <f t="shared" si="1"/>
        <v>0.14875239923224567</v>
      </c>
      <c r="H7" s="2">
        <f t="shared" si="3"/>
        <v>0.7194662024949231</v>
      </c>
    </row>
    <row r="8" spans="1:8">
      <c r="A8" t="s">
        <v>36</v>
      </c>
      <c r="B8">
        <v>2675</v>
      </c>
      <c r="C8">
        <v>7099</v>
      </c>
      <c r="D8" s="3">
        <f t="shared" si="2"/>
        <v>1774.75</v>
      </c>
      <c r="E8">
        <v>7121</v>
      </c>
      <c r="F8" s="2">
        <f t="shared" si="0"/>
        <v>0.37681363572334131</v>
      </c>
      <c r="G8" s="2">
        <f t="shared" si="1"/>
        <v>0.37564948743154053</v>
      </c>
      <c r="H8" s="2">
        <f t="shared" si="3"/>
        <v>1.5072545428933652</v>
      </c>
    </row>
    <row r="9" spans="1:8">
      <c r="A9" t="s">
        <v>37</v>
      </c>
      <c r="B9">
        <v>1075</v>
      </c>
      <c r="C9">
        <v>4446</v>
      </c>
      <c r="D9" s="3">
        <f t="shared" si="2"/>
        <v>1111.5</v>
      </c>
      <c r="E9">
        <v>4378</v>
      </c>
      <c r="F9" s="2">
        <f t="shared" si="0"/>
        <v>0.24179037336932074</v>
      </c>
      <c r="G9" s="2">
        <f t="shared" si="1"/>
        <v>0.2455459113750571</v>
      </c>
      <c r="H9" s="2">
        <f t="shared" si="3"/>
        <v>0.96716149347728297</v>
      </c>
    </row>
    <row r="10" spans="1:8">
      <c r="A10" t="s">
        <v>38</v>
      </c>
      <c r="B10">
        <v>79</v>
      </c>
      <c r="C10">
        <v>456</v>
      </c>
      <c r="D10" s="3">
        <f t="shared" si="2"/>
        <v>114</v>
      </c>
      <c r="E10">
        <v>636</v>
      </c>
      <c r="F10" s="2">
        <f t="shared" si="0"/>
        <v>0.17324561403508773</v>
      </c>
      <c r="G10" s="2">
        <f t="shared" si="1"/>
        <v>0.12421383647798742</v>
      </c>
      <c r="H10" s="2">
        <f t="shared" si="3"/>
        <v>0.69298245614035092</v>
      </c>
    </row>
    <row r="11" spans="1:8">
      <c r="A11" t="s">
        <v>39</v>
      </c>
      <c r="B11">
        <v>204</v>
      </c>
      <c r="C11">
        <v>995</v>
      </c>
      <c r="D11" s="3">
        <f t="shared" si="2"/>
        <v>248.75</v>
      </c>
      <c r="E11">
        <v>1035</v>
      </c>
      <c r="F11" s="2">
        <f t="shared" si="0"/>
        <v>0.20502512562814071</v>
      </c>
      <c r="G11" s="2">
        <f t="shared" si="1"/>
        <v>0.19710144927536233</v>
      </c>
      <c r="H11" s="2">
        <f t="shared" si="3"/>
        <v>0.82010050251256283</v>
      </c>
    </row>
    <row r="12" spans="1:8">
      <c r="A12" t="s">
        <v>40</v>
      </c>
      <c r="B12">
        <v>350</v>
      </c>
      <c r="C12">
        <v>1303</v>
      </c>
      <c r="D12" s="3">
        <f t="shared" si="2"/>
        <v>325.75</v>
      </c>
      <c r="E12">
        <v>1395</v>
      </c>
      <c r="F12" s="2">
        <f t="shared" si="0"/>
        <v>0.2686108979278588</v>
      </c>
      <c r="G12" s="2">
        <f t="shared" si="1"/>
        <v>0.25089605734767023</v>
      </c>
      <c r="H12" s="2">
        <f t="shared" si="3"/>
        <v>1.0744435917114352</v>
      </c>
    </row>
    <row r="13" spans="1:8">
      <c r="A13" t="s">
        <v>41</v>
      </c>
      <c r="B13">
        <v>1495</v>
      </c>
      <c r="C13">
        <v>3669</v>
      </c>
      <c r="D13" s="3">
        <f t="shared" si="2"/>
        <v>917.25</v>
      </c>
      <c r="E13">
        <v>3731</v>
      </c>
      <c r="F13" s="2">
        <f t="shared" si="0"/>
        <v>0.40746797492504772</v>
      </c>
      <c r="G13" s="2">
        <f t="shared" si="1"/>
        <v>0.40069686411149824</v>
      </c>
      <c r="H13" s="2">
        <f t="shared" si="3"/>
        <v>1.6298718997001909</v>
      </c>
    </row>
    <row r="14" spans="1:8">
      <c r="A14" t="s">
        <v>42</v>
      </c>
      <c r="B14">
        <v>1159</v>
      </c>
      <c r="C14">
        <v>2936</v>
      </c>
      <c r="D14" s="3">
        <f t="shared" si="2"/>
        <v>734</v>
      </c>
      <c r="E14">
        <v>2761</v>
      </c>
      <c r="F14" s="2">
        <f t="shared" si="0"/>
        <v>0.39475476839237056</v>
      </c>
      <c r="G14" s="2">
        <f t="shared" si="1"/>
        <v>0.41977544367982617</v>
      </c>
      <c r="H14" s="2">
        <f t="shared" si="3"/>
        <v>1.5790190735694822</v>
      </c>
    </row>
    <row r="15" spans="1:8">
      <c r="A15" t="s">
        <v>43</v>
      </c>
      <c r="B15">
        <v>33</v>
      </c>
      <c r="C15">
        <v>179</v>
      </c>
      <c r="D15" s="3">
        <f t="shared" si="2"/>
        <v>44.75</v>
      </c>
      <c r="E15">
        <v>200</v>
      </c>
      <c r="F15" s="2">
        <f t="shared" si="0"/>
        <v>0.18435754189944134</v>
      </c>
      <c r="G15" s="2">
        <f t="shared" si="1"/>
        <v>0.16500000000000001</v>
      </c>
      <c r="H15" s="2">
        <f t="shared" si="3"/>
        <v>0.73743016759776536</v>
      </c>
    </row>
    <row r="16" spans="1:8">
      <c r="A16" t="s">
        <v>44</v>
      </c>
      <c r="B16">
        <v>2066</v>
      </c>
      <c r="C16">
        <v>4778</v>
      </c>
      <c r="D16" s="3">
        <f t="shared" si="2"/>
        <v>1194.5</v>
      </c>
      <c r="E16">
        <v>5319</v>
      </c>
      <c r="F16" s="2">
        <f t="shared" si="0"/>
        <v>0.43239849309334449</v>
      </c>
      <c r="G16" s="2">
        <f t="shared" si="1"/>
        <v>0.38841887572852041</v>
      </c>
      <c r="H16" s="2">
        <f t="shared" si="3"/>
        <v>1.729593972373378</v>
      </c>
    </row>
    <row r="17" spans="1:8">
      <c r="A17" t="s">
        <v>45</v>
      </c>
      <c r="B17">
        <v>1004</v>
      </c>
      <c r="C17">
        <v>3758</v>
      </c>
      <c r="D17" s="3">
        <f t="shared" si="2"/>
        <v>939.5</v>
      </c>
      <c r="E17">
        <v>3820</v>
      </c>
      <c r="F17" s="2">
        <f t="shared" si="0"/>
        <v>0.26716338477913781</v>
      </c>
      <c r="G17" s="2">
        <f t="shared" si="1"/>
        <v>0.26282722513089007</v>
      </c>
      <c r="H17" s="2">
        <f t="shared" si="3"/>
        <v>1.0686535391165513</v>
      </c>
    </row>
    <row r="18" spans="1:8">
      <c r="A18" t="s">
        <v>46</v>
      </c>
      <c r="B18">
        <v>196</v>
      </c>
      <c r="C18">
        <v>621</v>
      </c>
      <c r="D18" s="3">
        <f t="shared" si="2"/>
        <v>155.25</v>
      </c>
      <c r="E18">
        <v>462</v>
      </c>
      <c r="F18" s="2">
        <f t="shared" si="0"/>
        <v>0.31561996779388085</v>
      </c>
      <c r="G18" s="2">
        <f t="shared" si="1"/>
        <v>0.42424242424242425</v>
      </c>
      <c r="H18" s="2">
        <f t="shared" si="3"/>
        <v>1.2624798711755234</v>
      </c>
    </row>
    <row r="19" spans="1:8">
      <c r="A19" t="s">
        <v>47</v>
      </c>
      <c r="B19">
        <v>65</v>
      </c>
      <c r="C19">
        <v>615</v>
      </c>
      <c r="D19" s="3">
        <f t="shared" si="2"/>
        <v>153.75</v>
      </c>
      <c r="E19">
        <v>637</v>
      </c>
      <c r="F19" s="2">
        <f t="shared" si="0"/>
        <v>0.10569105691056911</v>
      </c>
      <c r="G19" s="2">
        <f t="shared" si="1"/>
        <v>0.10204081632653061</v>
      </c>
      <c r="H19" s="2">
        <f t="shared" si="3"/>
        <v>0.42276422764227645</v>
      </c>
    </row>
    <row r="20" spans="1:8">
      <c r="A20" t="s">
        <v>48</v>
      </c>
      <c r="B20">
        <v>109</v>
      </c>
      <c r="C20">
        <v>845</v>
      </c>
      <c r="D20" s="3">
        <f t="shared" si="2"/>
        <v>211.25</v>
      </c>
      <c r="E20">
        <v>1282</v>
      </c>
      <c r="F20" s="2">
        <f t="shared" si="0"/>
        <v>0.1289940828402367</v>
      </c>
      <c r="G20" s="2">
        <f t="shared" si="1"/>
        <v>8.5023400936037441E-2</v>
      </c>
      <c r="H20" s="2">
        <f t="shared" si="3"/>
        <v>0.51597633136094678</v>
      </c>
    </row>
    <row r="21" spans="1:8">
      <c r="A21" t="s">
        <v>49</v>
      </c>
      <c r="B21">
        <v>288</v>
      </c>
      <c r="C21">
        <v>743</v>
      </c>
      <c r="D21" s="3">
        <f t="shared" si="2"/>
        <v>185.75</v>
      </c>
      <c r="E21">
        <v>766</v>
      </c>
      <c r="F21" s="2">
        <f t="shared" si="0"/>
        <v>0.38761776581426649</v>
      </c>
      <c r="G21" s="2">
        <f t="shared" si="1"/>
        <v>0.37597911227154046</v>
      </c>
      <c r="H21" s="2">
        <f t="shared" si="3"/>
        <v>1.550471063257066</v>
      </c>
    </row>
    <row r="22" spans="1:8">
      <c r="A22" t="s">
        <v>106</v>
      </c>
      <c r="B22">
        <f>SUM(B2:B21)</f>
        <v>16001</v>
      </c>
      <c r="C22">
        <f t="shared" ref="C22:E22" si="4">SUM(C2:C21)</f>
        <v>51616</v>
      </c>
      <c r="D22" s="3">
        <f t="shared" si="2"/>
        <v>12904</v>
      </c>
      <c r="E22">
        <f t="shared" si="4"/>
        <v>53861</v>
      </c>
      <c r="F22" s="2">
        <f t="shared" si="0"/>
        <v>0.31000077495350281</v>
      </c>
      <c r="G22" s="2">
        <f t="shared" si="1"/>
        <v>0.29707951950390821</v>
      </c>
      <c r="H22" s="2">
        <f t="shared" si="3"/>
        <v>1.2400030998140112</v>
      </c>
    </row>
    <row r="26" spans="1:8" ht="72.75" customHeight="1">
      <c r="A26" t="s">
        <v>112</v>
      </c>
      <c r="B26" s="4" t="s">
        <v>107</v>
      </c>
      <c r="C26" s="4" t="s">
        <v>108</v>
      </c>
      <c r="D26" s="4" t="s">
        <v>109</v>
      </c>
    </row>
    <row r="27" spans="1:8">
      <c r="A27" t="s">
        <v>116</v>
      </c>
      <c r="B27" s="2">
        <v>0.23478260869565218</v>
      </c>
      <c r="C27" s="2">
        <v>0.26470588235294118</v>
      </c>
      <c r="D27" s="2">
        <v>0.93913043478260871</v>
      </c>
    </row>
    <row r="28" spans="1:8">
      <c r="A28" t="s">
        <v>31</v>
      </c>
      <c r="B28" s="2">
        <v>0.2765335929892892</v>
      </c>
      <c r="C28" s="2">
        <v>0.26792452830188679</v>
      </c>
      <c r="D28" s="2">
        <v>1.1061343719571568</v>
      </c>
    </row>
    <row r="29" spans="1:8">
      <c r="A29" t="s">
        <v>124</v>
      </c>
      <c r="B29" s="2">
        <v>0.44142259414225943</v>
      </c>
      <c r="C29" s="2">
        <v>0.45128326996197721</v>
      </c>
      <c r="D29" s="2">
        <v>1.7656903765690377</v>
      </c>
    </row>
    <row r="30" spans="1:8">
      <c r="A30" t="s">
        <v>117</v>
      </c>
      <c r="B30" s="2">
        <v>0.10147904683648315</v>
      </c>
      <c r="C30" s="2">
        <v>8.4473324213406295E-2</v>
      </c>
      <c r="D30" s="2">
        <v>0.4059161873459326</v>
      </c>
    </row>
    <row r="31" spans="1:8">
      <c r="A31" t="s">
        <v>118</v>
      </c>
      <c r="B31" s="2">
        <v>0.27004838000293213</v>
      </c>
      <c r="C31" s="2">
        <v>0.27104178928781636</v>
      </c>
      <c r="D31" s="2">
        <v>1.0801935200117285</v>
      </c>
    </row>
    <row r="32" spans="1:8">
      <c r="A32" t="s">
        <v>113</v>
      </c>
      <c r="B32" s="2">
        <v>0.17986655062373078</v>
      </c>
      <c r="C32" s="2">
        <v>0.14875239923224567</v>
      </c>
      <c r="D32" s="2">
        <v>0.7194662024949231</v>
      </c>
    </row>
    <row r="33" spans="1:4">
      <c r="A33" t="s">
        <v>119</v>
      </c>
      <c r="B33" s="2">
        <v>0.37681363572334131</v>
      </c>
      <c r="C33" s="2">
        <v>0.37564948743154053</v>
      </c>
      <c r="D33" s="2">
        <v>1.5072545428933652</v>
      </c>
    </row>
    <row r="34" spans="1:4">
      <c r="A34" t="s">
        <v>37</v>
      </c>
      <c r="B34" s="2">
        <v>0.24179037336932074</v>
      </c>
      <c r="C34" s="2">
        <v>0.2455459113750571</v>
      </c>
      <c r="D34" s="2">
        <v>0.96716149347728297</v>
      </c>
    </row>
    <row r="35" spans="1:4">
      <c r="A35" t="s">
        <v>125</v>
      </c>
      <c r="B35" s="2">
        <v>0.17324561403508773</v>
      </c>
      <c r="C35" s="2">
        <v>0.12421383647798742</v>
      </c>
      <c r="D35" s="2">
        <v>0.69298245614035092</v>
      </c>
    </row>
    <row r="36" spans="1:4">
      <c r="A36" t="s">
        <v>120</v>
      </c>
      <c r="B36" s="2">
        <v>0.20502512562814071</v>
      </c>
      <c r="C36" s="2">
        <v>0.19710144927536233</v>
      </c>
      <c r="D36" s="2">
        <v>0.82010050251256283</v>
      </c>
    </row>
    <row r="37" spans="1:4">
      <c r="A37" t="s">
        <v>121</v>
      </c>
      <c r="B37" s="2">
        <v>0.2686108979278588</v>
      </c>
      <c r="C37" s="2">
        <v>0.25089605734767023</v>
      </c>
      <c r="D37" s="2">
        <v>1.0744435917114352</v>
      </c>
    </row>
    <row r="38" spans="1:4">
      <c r="A38" t="s">
        <v>41</v>
      </c>
      <c r="B38" s="2">
        <v>0.40746797492504772</v>
      </c>
      <c r="C38" s="2">
        <v>0.40069686411149824</v>
      </c>
      <c r="D38" s="2">
        <v>1.6298718997001909</v>
      </c>
    </row>
    <row r="39" spans="1:4">
      <c r="A39" t="s">
        <v>114</v>
      </c>
      <c r="B39" s="2">
        <v>0.39475476839237056</v>
      </c>
      <c r="C39" s="2">
        <v>0.41977544367982617</v>
      </c>
      <c r="D39" s="2">
        <v>1.5790190735694822</v>
      </c>
    </row>
    <row r="40" spans="1:4">
      <c r="A40" t="s">
        <v>115</v>
      </c>
      <c r="B40" s="2">
        <v>0.18435754189944134</v>
      </c>
      <c r="C40" s="2">
        <v>0.16500000000000001</v>
      </c>
      <c r="D40" s="2">
        <v>0.73743016759776536</v>
      </c>
    </row>
    <row r="41" spans="1:4">
      <c r="A41" t="s">
        <v>122</v>
      </c>
      <c r="B41" s="2">
        <v>0.43239849309334449</v>
      </c>
      <c r="C41" s="2">
        <v>0.38841887572852041</v>
      </c>
      <c r="D41" s="2">
        <v>1.729593972373378</v>
      </c>
    </row>
    <row r="42" spans="1:4">
      <c r="A42" t="s">
        <v>126</v>
      </c>
      <c r="B42" s="2">
        <v>0.26716338477913781</v>
      </c>
      <c r="C42" s="2">
        <v>0.26282722513089007</v>
      </c>
      <c r="D42" s="2">
        <v>1.0686535391165513</v>
      </c>
    </row>
    <row r="43" spans="1:4">
      <c r="A43" t="s">
        <v>110</v>
      </c>
      <c r="B43" s="2">
        <v>0.31561996779388085</v>
      </c>
      <c r="C43" s="2">
        <v>0.42424242424242425</v>
      </c>
      <c r="D43" s="2">
        <v>1.2624798711755234</v>
      </c>
    </row>
    <row r="44" spans="1:4">
      <c r="A44" t="s">
        <v>111</v>
      </c>
      <c r="B44" s="2">
        <v>0.10569105691056911</v>
      </c>
      <c r="C44" s="2">
        <v>0.10204081632653061</v>
      </c>
      <c r="D44" s="2">
        <v>0.42276422764227645</v>
      </c>
    </row>
    <row r="45" spans="1:4">
      <c r="A45" t="s">
        <v>48</v>
      </c>
      <c r="B45" s="2">
        <v>0.1289940828402367</v>
      </c>
      <c r="C45" s="2">
        <v>8.5023400936037441E-2</v>
      </c>
      <c r="D45" s="2">
        <v>0.51597633136094678</v>
      </c>
    </row>
    <row r="46" spans="1:4">
      <c r="A46" t="s">
        <v>123</v>
      </c>
      <c r="B46" s="2">
        <v>0.38761776581426649</v>
      </c>
      <c r="C46" s="2">
        <v>0.37597911227154046</v>
      </c>
      <c r="D46" s="2">
        <v>1.550471063257066</v>
      </c>
    </row>
    <row r="47" spans="1:4">
      <c r="A47" t="s">
        <v>106</v>
      </c>
      <c r="B47" s="2">
        <v>0.31000077495350281</v>
      </c>
      <c r="C47" s="2">
        <v>0.29707951950390821</v>
      </c>
      <c r="D47" s="2">
        <v>1.2400030998140112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H47"/>
  <sheetViews>
    <sheetView topLeftCell="A35" workbookViewId="0">
      <selection sqref="A1:N2"/>
    </sheetView>
  </sheetViews>
  <sheetFormatPr defaultRowHeight="15"/>
  <cols>
    <col min="1" max="1" width="45.7109375" customWidth="1"/>
    <col min="8" max="8" width="16" customWidth="1"/>
  </cols>
  <sheetData>
    <row r="1" spans="1:8">
      <c r="A1" t="s">
        <v>3</v>
      </c>
    </row>
    <row r="2" spans="1:8">
      <c r="A2" t="s">
        <v>30</v>
      </c>
      <c r="B2">
        <v>27</v>
      </c>
      <c r="C2">
        <v>115</v>
      </c>
      <c r="D2" s="3">
        <f>+(C2+(C2*1.6))/8</f>
        <v>37.375</v>
      </c>
      <c r="E2">
        <v>102</v>
      </c>
      <c r="F2" s="2">
        <f t="shared" ref="F2:F22" si="0">+B2/C2</f>
        <v>0.23478260869565218</v>
      </c>
      <c r="G2" s="2">
        <f t="shared" ref="G2:G22" si="1">+B2/E2</f>
        <v>0.26470588235294118</v>
      </c>
      <c r="H2" s="2">
        <f>+B2/D2</f>
        <v>0.72240802675585281</v>
      </c>
    </row>
    <row r="3" spans="1:8">
      <c r="A3" t="s">
        <v>31</v>
      </c>
      <c r="B3">
        <v>568</v>
      </c>
      <c r="C3">
        <v>2054</v>
      </c>
      <c r="D3" s="3">
        <f t="shared" ref="D3:D21" si="2">+(C3+(C3*1.6))/8</f>
        <v>667.55</v>
      </c>
      <c r="E3">
        <v>2120</v>
      </c>
      <c r="F3" s="2">
        <f t="shared" si="0"/>
        <v>0.2765335929892892</v>
      </c>
      <c r="G3" s="2">
        <f t="shared" si="1"/>
        <v>0.26792452830188679</v>
      </c>
      <c r="H3" s="2">
        <f t="shared" ref="H3:H22" si="3">+B3/D3</f>
        <v>0.85087259381319758</v>
      </c>
    </row>
    <row r="4" spans="1:8">
      <c r="A4" t="s">
        <v>32</v>
      </c>
      <c r="B4">
        <v>1899</v>
      </c>
      <c r="C4">
        <v>4302</v>
      </c>
      <c r="D4" s="3">
        <f t="shared" si="2"/>
        <v>1398.15</v>
      </c>
      <c r="E4">
        <v>4208</v>
      </c>
      <c r="F4" s="2">
        <f t="shared" si="0"/>
        <v>0.44142259414225943</v>
      </c>
      <c r="G4" s="2">
        <f t="shared" si="1"/>
        <v>0.45128326996197721</v>
      </c>
      <c r="H4" s="2">
        <f t="shared" si="3"/>
        <v>1.3582233665915673</v>
      </c>
    </row>
    <row r="5" spans="1:8">
      <c r="A5" t="s">
        <v>33</v>
      </c>
      <c r="B5">
        <v>247</v>
      </c>
      <c r="C5">
        <v>2434</v>
      </c>
      <c r="D5" s="3">
        <f t="shared" si="2"/>
        <v>791.05</v>
      </c>
      <c r="E5">
        <v>2924</v>
      </c>
      <c r="F5" s="2">
        <f t="shared" si="0"/>
        <v>0.10147904683648315</v>
      </c>
      <c r="G5" s="2">
        <f t="shared" si="1"/>
        <v>8.4473324213406295E-2</v>
      </c>
      <c r="H5" s="2">
        <f t="shared" si="3"/>
        <v>0.31224322103533281</v>
      </c>
    </row>
    <row r="6" spans="1:8">
      <c r="A6" t="s">
        <v>34</v>
      </c>
      <c r="B6">
        <v>1842</v>
      </c>
      <c r="C6">
        <v>6821</v>
      </c>
      <c r="D6" s="3">
        <f t="shared" si="2"/>
        <v>2216.8249999999998</v>
      </c>
      <c r="E6">
        <v>6796</v>
      </c>
      <c r="F6" s="2">
        <f t="shared" si="0"/>
        <v>0.27004838000293213</v>
      </c>
      <c r="G6" s="2">
        <f t="shared" si="1"/>
        <v>0.27104178928781636</v>
      </c>
      <c r="H6" s="2">
        <f t="shared" si="3"/>
        <v>0.83091809231671432</v>
      </c>
    </row>
    <row r="7" spans="1:8">
      <c r="A7" t="s">
        <v>35</v>
      </c>
      <c r="B7">
        <v>620</v>
      </c>
      <c r="C7">
        <v>3447</v>
      </c>
      <c r="D7" s="3">
        <f t="shared" si="2"/>
        <v>1120.2750000000001</v>
      </c>
      <c r="E7">
        <v>4168</v>
      </c>
      <c r="F7" s="2">
        <f t="shared" si="0"/>
        <v>0.17986655062373078</v>
      </c>
      <c r="G7" s="2">
        <f t="shared" si="1"/>
        <v>0.14875239923224567</v>
      </c>
      <c r="H7" s="2">
        <f t="shared" si="3"/>
        <v>0.55343554038071008</v>
      </c>
    </row>
    <row r="8" spans="1:8">
      <c r="A8" t="s">
        <v>36</v>
      </c>
      <c r="B8">
        <v>2675</v>
      </c>
      <c r="C8">
        <v>7099</v>
      </c>
      <c r="D8" s="3">
        <f t="shared" si="2"/>
        <v>2307.1750000000002</v>
      </c>
      <c r="E8">
        <v>7121</v>
      </c>
      <c r="F8" s="2">
        <f t="shared" si="0"/>
        <v>0.37681363572334131</v>
      </c>
      <c r="G8" s="2">
        <f t="shared" si="1"/>
        <v>0.37564948743154053</v>
      </c>
      <c r="H8" s="2">
        <f t="shared" si="3"/>
        <v>1.1594265714564347</v>
      </c>
    </row>
    <row r="9" spans="1:8">
      <c r="A9" t="s">
        <v>37</v>
      </c>
      <c r="B9">
        <v>1075</v>
      </c>
      <c r="C9">
        <v>4446</v>
      </c>
      <c r="D9" s="3">
        <f t="shared" si="2"/>
        <v>1444.95</v>
      </c>
      <c r="E9">
        <v>4378</v>
      </c>
      <c r="F9" s="2">
        <f t="shared" si="0"/>
        <v>0.24179037336932074</v>
      </c>
      <c r="G9" s="2">
        <f t="shared" si="1"/>
        <v>0.2455459113750571</v>
      </c>
      <c r="H9" s="2">
        <f t="shared" si="3"/>
        <v>0.7439703795979099</v>
      </c>
    </row>
    <row r="10" spans="1:8">
      <c r="A10" t="s">
        <v>38</v>
      </c>
      <c r="B10">
        <v>79</v>
      </c>
      <c r="C10">
        <v>456</v>
      </c>
      <c r="D10" s="3">
        <f t="shared" si="2"/>
        <v>148.19999999999999</v>
      </c>
      <c r="E10">
        <v>636</v>
      </c>
      <c r="F10" s="2">
        <f t="shared" si="0"/>
        <v>0.17324561403508773</v>
      </c>
      <c r="G10" s="2">
        <f t="shared" si="1"/>
        <v>0.12421383647798742</v>
      </c>
      <c r="H10" s="2">
        <f t="shared" si="3"/>
        <v>0.53306342780026994</v>
      </c>
    </row>
    <row r="11" spans="1:8">
      <c r="A11" t="s">
        <v>39</v>
      </c>
      <c r="B11">
        <v>204</v>
      </c>
      <c r="C11">
        <v>995</v>
      </c>
      <c r="D11" s="3">
        <f t="shared" si="2"/>
        <v>323.375</v>
      </c>
      <c r="E11">
        <v>1035</v>
      </c>
      <c r="F11" s="2">
        <f t="shared" si="0"/>
        <v>0.20502512562814071</v>
      </c>
      <c r="G11" s="2">
        <f t="shared" si="1"/>
        <v>0.19710144927536233</v>
      </c>
      <c r="H11" s="2">
        <f t="shared" si="3"/>
        <v>0.63084654039427912</v>
      </c>
    </row>
    <row r="12" spans="1:8">
      <c r="A12" t="s">
        <v>40</v>
      </c>
      <c r="B12">
        <v>350</v>
      </c>
      <c r="C12">
        <v>1303</v>
      </c>
      <c r="D12" s="3">
        <f t="shared" si="2"/>
        <v>423.47500000000002</v>
      </c>
      <c r="E12">
        <v>1395</v>
      </c>
      <c r="F12" s="2">
        <f t="shared" si="0"/>
        <v>0.2686108979278588</v>
      </c>
      <c r="G12" s="2">
        <f t="shared" si="1"/>
        <v>0.25089605734767023</v>
      </c>
      <c r="H12" s="2">
        <f t="shared" si="3"/>
        <v>0.82649507054725779</v>
      </c>
    </row>
    <row r="13" spans="1:8">
      <c r="A13" t="s">
        <v>41</v>
      </c>
      <c r="B13">
        <v>1495</v>
      </c>
      <c r="C13">
        <v>3669</v>
      </c>
      <c r="D13" s="3">
        <f t="shared" si="2"/>
        <v>1192.4250000000002</v>
      </c>
      <c r="E13">
        <v>3731</v>
      </c>
      <c r="F13" s="2">
        <f t="shared" si="0"/>
        <v>0.40746797492504772</v>
      </c>
      <c r="G13" s="2">
        <f t="shared" si="1"/>
        <v>0.40069686411149824</v>
      </c>
      <c r="H13" s="2">
        <f t="shared" si="3"/>
        <v>1.2537476151539928</v>
      </c>
    </row>
    <row r="14" spans="1:8">
      <c r="A14" t="s">
        <v>42</v>
      </c>
      <c r="B14">
        <v>1159</v>
      </c>
      <c r="C14">
        <v>2936</v>
      </c>
      <c r="D14" s="3">
        <f t="shared" si="2"/>
        <v>954.2</v>
      </c>
      <c r="E14">
        <v>2761</v>
      </c>
      <c r="F14" s="2">
        <f t="shared" si="0"/>
        <v>0.39475476839237056</v>
      </c>
      <c r="G14" s="2">
        <f t="shared" si="1"/>
        <v>0.41977544367982617</v>
      </c>
      <c r="H14" s="2">
        <f t="shared" si="3"/>
        <v>1.2146300565919095</v>
      </c>
    </row>
    <row r="15" spans="1:8">
      <c r="A15" t="s">
        <v>43</v>
      </c>
      <c r="B15">
        <v>33</v>
      </c>
      <c r="C15">
        <v>179</v>
      </c>
      <c r="D15" s="3">
        <f t="shared" si="2"/>
        <v>58.175000000000004</v>
      </c>
      <c r="E15">
        <v>200</v>
      </c>
      <c r="F15" s="2">
        <f t="shared" si="0"/>
        <v>0.18435754189944134</v>
      </c>
      <c r="G15" s="2">
        <f t="shared" si="1"/>
        <v>0.16500000000000001</v>
      </c>
      <c r="H15" s="2">
        <f t="shared" si="3"/>
        <v>0.56725397507520403</v>
      </c>
    </row>
    <row r="16" spans="1:8">
      <c r="A16" t="s">
        <v>44</v>
      </c>
      <c r="B16">
        <v>2066</v>
      </c>
      <c r="C16">
        <v>4778</v>
      </c>
      <c r="D16" s="3">
        <f t="shared" si="2"/>
        <v>1552.85</v>
      </c>
      <c r="E16">
        <v>5319</v>
      </c>
      <c r="F16" s="2">
        <f t="shared" si="0"/>
        <v>0.43239849309334449</v>
      </c>
      <c r="G16" s="2">
        <f t="shared" si="1"/>
        <v>0.38841887572852041</v>
      </c>
      <c r="H16" s="2">
        <f t="shared" si="3"/>
        <v>1.3304569018256756</v>
      </c>
    </row>
    <row r="17" spans="1:8">
      <c r="A17" t="s">
        <v>45</v>
      </c>
      <c r="B17">
        <v>1004</v>
      </c>
      <c r="C17">
        <v>3758</v>
      </c>
      <c r="D17" s="3">
        <f t="shared" si="2"/>
        <v>1221.3499999999999</v>
      </c>
      <c r="E17">
        <v>3820</v>
      </c>
      <c r="F17" s="2">
        <f t="shared" si="0"/>
        <v>0.26716338477913781</v>
      </c>
      <c r="G17" s="2">
        <f t="shared" si="1"/>
        <v>0.26282722513089007</v>
      </c>
      <c r="H17" s="2">
        <f t="shared" si="3"/>
        <v>0.82204118393580883</v>
      </c>
    </row>
    <row r="18" spans="1:8">
      <c r="A18" t="s">
        <v>46</v>
      </c>
      <c r="B18">
        <v>196</v>
      </c>
      <c r="C18">
        <v>621</v>
      </c>
      <c r="D18" s="3">
        <f t="shared" si="2"/>
        <v>201.82499999999999</v>
      </c>
      <c r="E18">
        <v>462</v>
      </c>
      <c r="F18" s="2">
        <f t="shared" si="0"/>
        <v>0.31561996779388085</v>
      </c>
      <c r="G18" s="2">
        <f t="shared" si="1"/>
        <v>0.42424242424242425</v>
      </c>
      <c r="H18" s="2">
        <f t="shared" si="3"/>
        <v>0.97113836244271035</v>
      </c>
    </row>
    <row r="19" spans="1:8">
      <c r="A19" t="s">
        <v>47</v>
      </c>
      <c r="B19">
        <v>65</v>
      </c>
      <c r="C19">
        <v>615</v>
      </c>
      <c r="D19" s="3">
        <f t="shared" si="2"/>
        <v>199.875</v>
      </c>
      <c r="E19">
        <v>637</v>
      </c>
      <c r="F19" s="2">
        <f t="shared" si="0"/>
        <v>0.10569105691056911</v>
      </c>
      <c r="G19" s="2">
        <f t="shared" si="1"/>
        <v>0.10204081632653061</v>
      </c>
      <c r="H19" s="2">
        <f t="shared" si="3"/>
        <v>0.32520325203252032</v>
      </c>
    </row>
    <row r="20" spans="1:8">
      <c r="A20" t="s">
        <v>48</v>
      </c>
      <c r="B20">
        <v>109</v>
      </c>
      <c r="C20">
        <v>845</v>
      </c>
      <c r="D20" s="3">
        <f t="shared" si="2"/>
        <v>274.625</v>
      </c>
      <c r="E20">
        <v>1282</v>
      </c>
      <c r="F20" s="2">
        <f t="shared" si="0"/>
        <v>0.1289940828402367</v>
      </c>
      <c r="G20" s="2">
        <f t="shared" si="1"/>
        <v>8.5023400936037441E-2</v>
      </c>
      <c r="H20" s="2">
        <f t="shared" si="3"/>
        <v>0.39690487027765137</v>
      </c>
    </row>
    <row r="21" spans="1:8">
      <c r="A21" t="s">
        <v>49</v>
      </c>
      <c r="B21">
        <v>288</v>
      </c>
      <c r="C21">
        <v>743</v>
      </c>
      <c r="D21" s="3">
        <f t="shared" si="2"/>
        <v>241.47499999999999</v>
      </c>
      <c r="E21">
        <v>766</v>
      </c>
      <c r="F21" s="2">
        <f t="shared" si="0"/>
        <v>0.38761776581426649</v>
      </c>
      <c r="G21" s="2">
        <f t="shared" si="1"/>
        <v>0.37597911227154046</v>
      </c>
      <c r="H21" s="2">
        <f t="shared" si="3"/>
        <v>1.1926700486592816</v>
      </c>
    </row>
    <row r="22" spans="1:8">
      <c r="A22" t="s">
        <v>106</v>
      </c>
      <c r="B22">
        <f>SUM(B2:B21)</f>
        <v>16001</v>
      </c>
      <c r="C22">
        <f t="shared" ref="C22:E22" si="4">SUM(C2:C21)</f>
        <v>51616</v>
      </c>
      <c r="D22" s="3">
        <f t="shared" si="4"/>
        <v>16775.200000000004</v>
      </c>
      <c r="E22">
        <f t="shared" si="4"/>
        <v>53861</v>
      </c>
      <c r="F22" s="2">
        <f t="shared" si="0"/>
        <v>0.31000077495350281</v>
      </c>
      <c r="G22" s="2">
        <f t="shared" si="1"/>
        <v>0.29707951950390821</v>
      </c>
      <c r="H22" s="2">
        <f t="shared" si="3"/>
        <v>0.95384853831846983</v>
      </c>
    </row>
    <row r="26" spans="1:8" ht="120">
      <c r="A26" t="s">
        <v>112</v>
      </c>
      <c r="B26" s="4" t="s">
        <v>107</v>
      </c>
      <c r="C26" s="4" t="s">
        <v>108</v>
      </c>
      <c r="D26" s="4" t="s">
        <v>109</v>
      </c>
    </row>
    <row r="27" spans="1:8">
      <c r="A27" t="s">
        <v>116</v>
      </c>
      <c r="B27" s="2">
        <v>0.23478260869565218</v>
      </c>
      <c r="C27" s="2">
        <v>0.26470588235294118</v>
      </c>
      <c r="D27" s="2">
        <v>0.72240802675585281</v>
      </c>
    </row>
    <row r="28" spans="1:8">
      <c r="A28" t="s">
        <v>31</v>
      </c>
      <c r="B28" s="2">
        <v>0.2765335929892892</v>
      </c>
      <c r="C28" s="2">
        <v>0.26792452830188679</v>
      </c>
      <c r="D28" s="2">
        <v>0.85087259381319758</v>
      </c>
    </row>
    <row r="29" spans="1:8">
      <c r="A29" t="s">
        <v>124</v>
      </c>
      <c r="B29" s="2">
        <v>0.44142259414225943</v>
      </c>
      <c r="C29" s="2">
        <v>0.45128326996197721</v>
      </c>
      <c r="D29" s="2">
        <v>1.3582233665915673</v>
      </c>
    </row>
    <row r="30" spans="1:8">
      <c r="A30" t="s">
        <v>117</v>
      </c>
      <c r="B30" s="2">
        <v>0.10147904683648315</v>
      </c>
      <c r="C30" s="2">
        <v>8.4473324213406295E-2</v>
      </c>
      <c r="D30" s="2">
        <v>0.31224322103533281</v>
      </c>
    </row>
    <row r="31" spans="1:8">
      <c r="A31" t="s">
        <v>118</v>
      </c>
      <c r="B31" s="2">
        <v>0.27004838000293213</v>
      </c>
      <c r="C31" s="2">
        <v>0.27104178928781636</v>
      </c>
      <c r="D31" s="2">
        <v>0.83091809231671432</v>
      </c>
    </row>
    <row r="32" spans="1:8">
      <c r="A32" t="s">
        <v>113</v>
      </c>
      <c r="B32" s="2">
        <v>0.17986655062373078</v>
      </c>
      <c r="C32" s="2">
        <v>0.14875239923224567</v>
      </c>
      <c r="D32" s="2">
        <v>0.55343554038071008</v>
      </c>
    </row>
    <row r="33" spans="1:4">
      <c r="A33" t="s">
        <v>119</v>
      </c>
      <c r="B33" s="2">
        <v>0.37681363572334131</v>
      </c>
      <c r="C33" s="2">
        <v>0.37564948743154053</v>
      </c>
      <c r="D33" s="2">
        <v>1.1594265714564347</v>
      </c>
    </row>
    <row r="34" spans="1:4">
      <c r="A34" t="s">
        <v>37</v>
      </c>
      <c r="B34" s="2">
        <v>0.24179037336932074</v>
      </c>
      <c r="C34" s="2">
        <v>0.2455459113750571</v>
      </c>
      <c r="D34" s="2">
        <v>0.7439703795979099</v>
      </c>
    </row>
    <row r="35" spans="1:4">
      <c r="A35" t="s">
        <v>125</v>
      </c>
      <c r="B35" s="2">
        <v>0.17324561403508773</v>
      </c>
      <c r="C35" s="2">
        <v>0.12421383647798742</v>
      </c>
      <c r="D35" s="2">
        <v>0.53306342780026994</v>
      </c>
    </row>
    <row r="36" spans="1:4">
      <c r="A36" t="s">
        <v>120</v>
      </c>
      <c r="B36" s="2">
        <v>0.20502512562814071</v>
      </c>
      <c r="C36" s="2">
        <v>0.19710144927536233</v>
      </c>
      <c r="D36" s="2">
        <v>0.63084654039427912</v>
      </c>
    </row>
    <row r="37" spans="1:4">
      <c r="A37" t="s">
        <v>121</v>
      </c>
      <c r="B37" s="2">
        <v>0.2686108979278588</v>
      </c>
      <c r="C37" s="2">
        <v>0.25089605734767023</v>
      </c>
      <c r="D37" s="2">
        <v>0.82649507054725779</v>
      </c>
    </row>
    <row r="38" spans="1:4">
      <c r="A38" t="s">
        <v>41</v>
      </c>
      <c r="B38" s="2">
        <v>0.40746797492504772</v>
      </c>
      <c r="C38" s="2">
        <v>0.40069686411149824</v>
      </c>
      <c r="D38" s="2">
        <v>1.2537476151539928</v>
      </c>
    </row>
    <row r="39" spans="1:4">
      <c r="A39" t="s">
        <v>114</v>
      </c>
      <c r="B39" s="2">
        <v>0.39475476839237056</v>
      </c>
      <c r="C39" s="2">
        <v>0.41977544367982617</v>
      </c>
      <c r="D39" s="2">
        <v>1.2146300565919095</v>
      </c>
    </row>
    <row r="40" spans="1:4">
      <c r="A40" t="s">
        <v>115</v>
      </c>
      <c r="B40" s="2">
        <v>0.18435754189944134</v>
      </c>
      <c r="C40" s="2">
        <v>0.16500000000000001</v>
      </c>
      <c r="D40" s="2">
        <v>0.56725397507520403</v>
      </c>
    </row>
    <row r="41" spans="1:4">
      <c r="A41" t="s">
        <v>122</v>
      </c>
      <c r="B41" s="2">
        <v>0.43239849309334449</v>
      </c>
      <c r="C41" s="2">
        <v>0.38841887572852041</v>
      </c>
      <c r="D41" s="2">
        <v>1.3304569018256756</v>
      </c>
    </row>
    <row r="42" spans="1:4">
      <c r="A42" t="s">
        <v>126</v>
      </c>
      <c r="B42" s="2">
        <v>0.26716338477913781</v>
      </c>
      <c r="C42" s="2">
        <v>0.26282722513089007</v>
      </c>
      <c r="D42" s="2">
        <v>0.82204118393580883</v>
      </c>
    </row>
    <row r="43" spans="1:4">
      <c r="A43" t="s">
        <v>110</v>
      </c>
      <c r="B43" s="2">
        <v>0.31561996779388085</v>
      </c>
      <c r="C43" s="2">
        <v>0.42424242424242425</v>
      </c>
      <c r="D43" s="2">
        <v>0.97113836244271035</v>
      </c>
    </row>
    <row r="44" spans="1:4">
      <c r="A44" t="s">
        <v>111</v>
      </c>
      <c r="B44" s="2">
        <v>0.10569105691056911</v>
      </c>
      <c r="C44" s="2">
        <v>0.10204081632653061</v>
      </c>
      <c r="D44" s="2">
        <v>0.32520325203252032</v>
      </c>
    </row>
    <row r="45" spans="1:4">
      <c r="A45" t="s">
        <v>48</v>
      </c>
      <c r="B45" s="2">
        <v>0.1289940828402367</v>
      </c>
      <c r="C45" s="2">
        <v>8.5023400936037441E-2</v>
      </c>
      <c r="D45" s="2">
        <v>0.39690487027765137</v>
      </c>
    </row>
    <row r="46" spans="1:4">
      <c r="A46" t="s">
        <v>123</v>
      </c>
      <c r="B46" s="2">
        <v>0.38761776581426649</v>
      </c>
      <c r="C46" s="2">
        <v>0.37597911227154046</v>
      </c>
      <c r="D46" s="2">
        <v>1.1926700486592816</v>
      </c>
    </row>
    <row r="47" spans="1:4">
      <c r="A47" t="s">
        <v>106</v>
      </c>
      <c r="B47" s="2">
        <v>0.31000077495350281</v>
      </c>
      <c r="C47" s="2">
        <v>0.29707951950390821</v>
      </c>
      <c r="D47" s="2">
        <v>0.95384853831846983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16</vt:i4>
      </vt:variant>
    </vt:vector>
  </HeadingPairs>
  <TitlesOfParts>
    <vt:vector size="20" baseType="lpstr">
      <vt:lpstr>BASE DATA</vt:lpstr>
      <vt:lpstr>Sheet1</vt:lpstr>
      <vt:lpstr>Sheet2</vt:lpstr>
      <vt:lpstr>Sheet3</vt:lpstr>
      <vt:lpstr>SUMMARY TOTAL</vt:lpstr>
      <vt:lpstr>SUMMARY AVG</vt:lpstr>
      <vt:lpstr>BIO SCIENCES TOTAL</vt:lpstr>
      <vt:lpstr>BIO SCIENCES AVG</vt:lpstr>
      <vt:lpstr>CHEM TOTAL</vt:lpstr>
      <vt:lpstr>CHEM AVG</vt:lpstr>
      <vt:lpstr>COMP SCI TOTAL</vt:lpstr>
      <vt:lpstr>COMP SCI AVG</vt:lpstr>
      <vt:lpstr>ENG TOTAL</vt:lpstr>
      <vt:lpstr>ENG AVG</vt:lpstr>
      <vt:lpstr>GEO TOTAL</vt:lpstr>
      <vt:lpstr>GEO AVG</vt:lpstr>
      <vt:lpstr>MATH TOTAL</vt:lpstr>
      <vt:lpstr>MATH AVG</vt:lpstr>
      <vt:lpstr>PHYSICS TOTAL</vt:lpstr>
      <vt:lpstr>PHYSICS AVG</vt:lpstr>
    </vt:vector>
  </TitlesOfParts>
  <Company>University of Arizona Libraries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boschs</dc:creator>
  <cp:lastModifiedBy>simon</cp:lastModifiedBy>
  <dcterms:created xsi:type="dcterms:W3CDTF">2013-02-05T23:37:50Z</dcterms:created>
  <dcterms:modified xsi:type="dcterms:W3CDTF">2013-04-11T16:54:29Z</dcterms:modified>
</cp:coreProperties>
</file>