
<file path=[Content_Types].xml><?xml version="1.0" encoding="utf-8"?>
<Types xmlns="http://schemas.openxmlformats.org/package/2006/content-types">
  <Override PartName="/xl/charts/chart6.xml" ContentType="application/vnd.openxmlformats-officedocument.drawingml.char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heets/sheet13.xml" ContentType="application/vnd.openxmlformats-officedocument.spreadsheetml.chartsheet+xml"/>
  <Override PartName="/xl/chartsheets/sheet14.xml" ContentType="application/vnd.openxmlformats-officedocument.spreadsheetml.chart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heets/sheet9.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35" yWindow="-165" windowWidth="24240" windowHeight="11310" tabRatio="731"/>
  </bookViews>
  <sheets>
    <sheet name="Data Summary" sheetId="1" r:id="rId1"/>
    <sheet name="SUMMARY TOTAL" sheetId="3" r:id="rId2"/>
    <sheet name="SUMMARY AVG" sheetId="5" r:id="rId3"/>
    <sheet name="BIO SCI TOTAL" sheetId="4" r:id="rId4"/>
    <sheet name="BIO SCI AVG" sheetId="6" r:id="rId5"/>
    <sheet name="CHEM TOTAL" sheetId="7" r:id="rId6"/>
    <sheet name="CHEM AVG" sheetId="8" r:id="rId7"/>
    <sheet name="COMP SCI TOTAL" sheetId="9" r:id="rId8"/>
    <sheet name="COMP SCI AVG" sheetId="10" r:id="rId9"/>
    <sheet name="ENG TOTAL" sheetId="11" r:id="rId10"/>
    <sheet name="ENG AVG" sheetId="12" r:id="rId11"/>
    <sheet name="GEO TOTAL" sheetId="13" r:id="rId12"/>
    <sheet name="GEO AVG" sheetId="14" r:id="rId13"/>
    <sheet name="MATH TOTAL" sheetId="15" r:id="rId14"/>
    <sheet name="MATH AVG" sheetId="16" r:id="rId15"/>
    <sheet name="PHYSICS AVG" sheetId="17" r:id="rId16"/>
    <sheet name="PHYSICS TOTAL" sheetId="18" r:id="rId17"/>
    <sheet name="Sheet1" sheetId="2" r:id="rId18"/>
  </sheets>
  <calcPr calcId="145621"/>
</workbook>
</file>

<file path=xl/calcChain.xml><?xml version="1.0" encoding="utf-8"?>
<calcChain xmlns="http://schemas.openxmlformats.org/spreadsheetml/2006/main">
  <c r="N134" i="1"/>
  <c r="M134"/>
  <c r="L134"/>
  <c r="N133"/>
  <c r="M133"/>
  <c r="L133"/>
  <c r="N132"/>
  <c r="M132"/>
  <c r="L132"/>
  <c r="N131"/>
  <c r="M131"/>
  <c r="L131"/>
  <c r="N130"/>
  <c r="M130"/>
  <c r="L130"/>
  <c r="N129"/>
  <c r="M129"/>
  <c r="L129"/>
  <c r="N128"/>
  <c r="M128"/>
  <c r="L128"/>
  <c r="N127"/>
  <c r="M127"/>
  <c r="L127"/>
  <c r="N126"/>
  <c r="M126"/>
  <c r="L126"/>
  <c r="N125"/>
  <c r="M125"/>
  <c r="L125"/>
  <c r="N124"/>
  <c r="M124"/>
  <c r="L124"/>
  <c r="N123"/>
  <c r="M123"/>
  <c r="L123"/>
  <c r="N122"/>
  <c r="M122"/>
  <c r="L122"/>
  <c r="N119"/>
  <c r="M119"/>
  <c r="L119"/>
  <c r="N118"/>
  <c r="M118"/>
  <c r="L118"/>
  <c r="N117"/>
  <c r="M117"/>
  <c r="L117"/>
  <c r="N116"/>
  <c r="M116"/>
  <c r="L116"/>
  <c r="N115"/>
  <c r="M115"/>
  <c r="L115"/>
  <c r="N114"/>
  <c r="M114"/>
  <c r="L114"/>
  <c r="N113"/>
  <c r="M113"/>
  <c r="L113"/>
  <c r="N110"/>
  <c r="M110"/>
  <c r="L110"/>
  <c r="N109"/>
  <c r="M109"/>
  <c r="L109"/>
  <c r="N108"/>
  <c r="M108"/>
  <c r="L108"/>
  <c r="N107"/>
  <c r="M107"/>
  <c r="L107"/>
  <c r="N106"/>
  <c r="M106"/>
  <c r="L106"/>
  <c r="N105"/>
  <c r="M105"/>
  <c r="L105"/>
  <c r="N104"/>
  <c r="M104"/>
  <c r="L104"/>
  <c r="N103"/>
  <c r="M103"/>
  <c r="L103"/>
  <c r="N102"/>
  <c r="M102"/>
  <c r="L102"/>
  <c r="N101"/>
  <c r="M101"/>
  <c r="L101"/>
  <c r="N100"/>
  <c r="M100"/>
  <c r="L100"/>
  <c r="N99"/>
  <c r="M99"/>
  <c r="L99"/>
  <c r="N98"/>
  <c r="M98"/>
  <c r="L98"/>
  <c r="N97"/>
  <c r="M97"/>
  <c r="L97"/>
  <c r="N96"/>
  <c r="M96"/>
  <c r="L96"/>
  <c r="N95"/>
  <c r="M95"/>
  <c r="L95"/>
  <c r="N94"/>
  <c r="M94"/>
  <c r="L94"/>
  <c r="N93"/>
  <c r="M93"/>
  <c r="L93"/>
  <c r="N92"/>
  <c r="M92"/>
  <c r="L92"/>
  <c r="N91"/>
  <c r="M91"/>
  <c r="L91"/>
  <c r="N90"/>
  <c r="M90"/>
  <c r="L90"/>
  <c r="N89"/>
  <c r="M89"/>
  <c r="L89"/>
  <c r="N86"/>
  <c r="M86"/>
  <c r="L86"/>
  <c r="N85"/>
  <c r="M85"/>
  <c r="L85"/>
  <c r="N84"/>
  <c r="M84"/>
  <c r="L84"/>
  <c r="N83"/>
  <c r="M83"/>
  <c r="L83"/>
  <c r="N82"/>
  <c r="M82"/>
  <c r="L82"/>
  <c r="N81"/>
  <c r="M81"/>
  <c r="L81"/>
  <c r="N80"/>
  <c r="M80"/>
  <c r="L80"/>
  <c r="N79"/>
  <c r="M79"/>
  <c r="L79"/>
  <c r="N78"/>
  <c r="M78"/>
  <c r="L78"/>
  <c r="N77"/>
  <c r="M77"/>
  <c r="L77"/>
  <c r="N76"/>
  <c r="M76"/>
  <c r="L76"/>
  <c r="N75"/>
  <c r="M75"/>
  <c r="L75"/>
  <c r="N74"/>
  <c r="M74"/>
  <c r="L74"/>
  <c r="N73"/>
  <c r="M73"/>
  <c r="L73"/>
  <c r="N72"/>
  <c r="M72"/>
  <c r="L72"/>
  <c r="N71"/>
  <c r="M71"/>
  <c r="L71"/>
  <c r="N70"/>
  <c r="M70"/>
  <c r="L70"/>
  <c r="N69"/>
  <c r="M69"/>
  <c r="L69"/>
  <c r="N68"/>
  <c r="M68"/>
  <c r="L68"/>
  <c r="N67"/>
  <c r="M67"/>
  <c r="L67"/>
  <c r="N66"/>
  <c r="M66"/>
  <c r="L66"/>
  <c r="N63"/>
  <c r="M63"/>
  <c r="L63"/>
  <c r="N62"/>
  <c r="M62"/>
  <c r="L62"/>
  <c r="N61"/>
  <c r="M61"/>
  <c r="L61"/>
  <c r="N60"/>
  <c r="M60"/>
  <c r="L60"/>
  <c r="N59"/>
  <c r="M59"/>
  <c r="L59"/>
  <c r="N58"/>
  <c r="M58"/>
  <c r="L58"/>
  <c r="N57"/>
  <c r="M57"/>
  <c r="L57"/>
  <c r="N56"/>
  <c r="M56"/>
  <c r="L56"/>
  <c r="N55"/>
  <c r="M55"/>
  <c r="L55"/>
  <c r="N54"/>
  <c r="M54"/>
  <c r="L54"/>
  <c r="N53"/>
  <c r="M53"/>
  <c r="L53"/>
  <c r="N52"/>
  <c r="M52"/>
  <c r="L52"/>
  <c r="N51"/>
  <c r="M51"/>
  <c r="L51"/>
  <c r="N50"/>
  <c r="M50"/>
  <c r="L50"/>
  <c r="N49"/>
  <c r="M49"/>
  <c r="L49"/>
  <c r="N46"/>
  <c r="M46"/>
  <c r="L46"/>
  <c r="N45"/>
  <c r="M45"/>
  <c r="L45"/>
  <c r="N44"/>
  <c r="M44"/>
  <c r="L44"/>
  <c r="N43"/>
  <c r="M43"/>
  <c r="L43"/>
  <c r="N42"/>
  <c r="M42"/>
  <c r="L42"/>
  <c r="N41"/>
  <c r="M41"/>
  <c r="L41"/>
  <c r="N40"/>
  <c r="M40"/>
  <c r="L40"/>
  <c r="N37"/>
  <c r="M37"/>
  <c r="L37"/>
  <c r="N36"/>
  <c r="M36"/>
  <c r="L36"/>
  <c r="N35"/>
  <c r="M35"/>
  <c r="L35"/>
  <c r="N34"/>
  <c r="M34"/>
  <c r="L34"/>
  <c r="N33"/>
  <c r="M33"/>
  <c r="L33"/>
  <c r="N32"/>
  <c r="M32"/>
  <c r="L32"/>
  <c r="N31"/>
  <c r="M31"/>
  <c r="L31"/>
  <c r="N30"/>
  <c r="M30"/>
  <c r="L30"/>
  <c r="N29"/>
  <c r="M29"/>
  <c r="L29"/>
  <c r="N28"/>
  <c r="M28"/>
  <c r="L28"/>
  <c r="N27"/>
  <c r="M27"/>
  <c r="L27"/>
  <c r="N26"/>
  <c r="M26"/>
  <c r="L26"/>
  <c r="N25"/>
  <c r="M25"/>
  <c r="L25"/>
  <c r="N24"/>
  <c r="M24"/>
  <c r="L24"/>
  <c r="N23"/>
  <c r="M23"/>
  <c r="L23"/>
  <c r="N22"/>
  <c r="M22"/>
  <c r="L22"/>
  <c r="N21"/>
  <c r="M21"/>
  <c r="L21"/>
  <c r="N20"/>
  <c r="M20"/>
  <c r="L20"/>
  <c r="N19"/>
  <c r="M19"/>
  <c r="L19"/>
  <c r="N18"/>
  <c r="M18"/>
  <c r="L18"/>
  <c r="N17"/>
  <c r="M17"/>
  <c r="L17"/>
  <c r="N16"/>
  <c r="M16"/>
  <c r="L16"/>
  <c r="N15"/>
  <c r="M15"/>
  <c r="L15"/>
  <c r="N14"/>
  <c r="M14"/>
  <c r="L14"/>
  <c r="D1" i="2"/>
  <c r="E1"/>
  <c r="D2"/>
  <c r="E2"/>
  <c r="D3"/>
  <c r="E3"/>
  <c r="D4"/>
  <c r="E4"/>
  <c r="D5"/>
  <c r="E5"/>
  <c r="D6"/>
  <c r="E6"/>
  <c r="D7"/>
  <c r="E7"/>
  <c r="D8"/>
  <c r="E8"/>
  <c r="D9"/>
  <c r="E9"/>
  <c r="B12"/>
  <c r="C12"/>
  <c r="D12"/>
  <c r="E12"/>
  <c r="B13"/>
  <c r="C13"/>
  <c r="D13"/>
  <c r="E13"/>
  <c r="B14"/>
  <c r="C14"/>
  <c r="D14"/>
  <c r="E14"/>
  <c r="B15"/>
  <c r="C15"/>
  <c r="D15"/>
  <c r="E15"/>
  <c r="B16"/>
  <c r="C16"/>
  <c r="D16"/>
  <c r="E16"/>
  <c r="B17"/>
  <c r="C17"/>
  <c r="D17"/>
  <c r="E17"/>
  <c r="B18"/>
  <c r="C18"/>
  <c r="D18"/>
  <c r="E18"/>
  <c r="B19"/>
  <c r="C19"/>
  <c r="D19"/>
  <c r="E19"/>
  <c r="B20"/>
  <c r="C20"/>
  <c r="D20"/>
  <c r="E20"/>
  <c r="B21"/>
  <c r="C21"/>
  <c r="D21"/>
  <c r="E21"/>
  <c r="B22"/>
  <c r="C22"/>
  <c r="D22"/>
  <c r="E22"/>
  <c r="B23"/>
  <c r="C23"/>
  <c r="D23"/>
  <c r="E23"/>
  <c r="B24"/>
  <c r="C24"/>
  <c r="D24"/>
  <c r="E24"/>
  <c r="B25"/>
  <c r="C25"/>
  <c r="D25"/>
  <c r="E25"/>
  <c r="B26"/>
  <c r="C26"/>
  <c r="D26"/>
  <c r="E26"/>
  <c r="B27"/>
  <c r="C27"/>
  <c r="D27"/>
  <c r="E27"/>
  <c r="B28"/>
  <c r="C28"/>
  <c r="D28"/>
  <c r="E28"/>
  <c r="B29"/>
  <c r="C29"/>
  <c r="D29"/>
  <c r="E29"/>
  <c r="B30"/>
  <c r="C30"/>
  <c r="D30"/>
  <c r="E30"/>
  <c r="B31"/>
  <c r="C31"/>
  <c r="D31"/>
  <c r="E31"/>
  <c r="B32"/>
  <c r="C32"/>
  <c r="D32"/>
  <c r="E32"/>
  <c r="B33"/>
  <c r="C33"/>
  <c r="D33"/>
  <c r="E33"/>
  <c r="B34"/>
  <c r="C34"/>
  <c r="D34"/>
  <c r="E34"/>
  <c r="B35"/>
  <c r="C35"/>
  <c r="D35"/>
  <c r="E35"/>
  <c r="B38"/>
  <c r="C38"/>
  <c r="D38"/>
  <c r="E38"/>
  <c r="B39"/>
  <c r="C39"/>
  <c r="D39"/>
  <c r="E39"/>
  <c r="B40"/>
  <c r="C40"/>
  <c r="D40"/>
  <c r="E40"/>
  <c r="B41"/>
  <c r="C41"/>
  <c r="D41"/>
  <c r="E41"/>
  <c r="B42"/>
  <c r="C42"/>
  <c r="D42"/>
  <c r="E42"/>
  <c r="B43"/>
  <c r="C43"/>
  <c r="D43"/>
  <c r="E43"/>
  <c r="B44"/>
  <c r="C44"/>
  <c r="D44"/>
  <c r="E44"/>
  <c r="B47"/>
  <c r="C47"/>
  <c r="D47"/>
  <c r="E47"/>
  <c r="B48"/>
  <c r="C48"/>
  <c r="D48"/>
  <c r="E48"/>
  <c r="B49"/>
  <c r="C49"/>
  <c r="D49"/>
  <c r="E49"/>
  <c r="B50"/>
  <c r="C50"/>
  <c r="D50"/>
  <c r="E50"/>
  <c r="B51"/>
  <c r="C51"/>
  <c r="D51"/>
  <c r="E51"/>
  <c r="B52"/>
  <c r="C52"/>
  <c r="D52"/>
  <c r="E52"/>
  <c r="B53"/>
  <c r="C53"/>
  <c r="D53"/>
  <c r="E53"/>
  <c r="B54"/>
  <c r="C54"/>
  <c r="D54"/>
  <c r="E54"/>
  <c r="B55"/>
  <c r="C55"/>
  <c r="D55"/>
  <c r="E55"/>
  <c r="B56"/>
  <c r="C56"/>
  <c r="D56"/>
  <c r="E56"/>
  <c r="B57"/>
  <c r="C57"/>
  <c r="D57"/>
  <c r="E57"/>
  <c r="B58"/>
  <c r="C58"/>
  <c r="D58"/>
  <c r="E58"/>
  <c r="B59"/>
  <c r="C59"/>
  <c r="D59"/>
  <c r="E59"/>
  <c r="B60"/>
  <c r="C60"/>
  <c r="D60"/>
  <c r="E60"/>
  <c r="B61"/>
  <c r="C61"/>
  <c r="D61"/>
  <c r="E6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11"/>
  <c r="C111"/>
  <c r="D111"/>
  <c r="E111"/>
  <c r="B112"/>
  <c r="C112"/>
  <c r="D112"/>
  <c r="E112"/>
  <c r="B113"/>
  <c r="C113"/>
  <c r="D113"/>
  <c r="E113"/>
  <c r="B114"/>
  <c r="C114"/>
  <c r="D114"/>
  <c r="E114"/>
  <c r="B115"/>
  <c r="C115"/>
  <c r="D115"/>
  <c r="E115"/>
  <c r="B116"/>
  <c r="C116"/>
  <c r="D116"/>
  <c r="E116"/>
  <c r="B117"/>
  <c r="C117"/>
  <c r="D117"/>
  <c r="E117"/>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J134" i="1" l="1"/>
  <c r="I134"/>
  <c r="H134"/>
  <c r="G134"/>
  <c r="J133"/>
  <c r="I133"/>
  <c r="H133"/>
  <c r="G133"/>
  <c r="J132"/>
  <c r="I132"/>
  <c r="H132"/>
  <c r="G132"/>
  <c r="J131"/>
  <c r="I131"/>
  <c r="H131"/>
  <c r="G131"/>
  <c r="J130"/>
  <c r="I130"/>
  <c r="H130"/>
  <c r="G130"/>
  <c r="J129"/>
  <c r="I129"/>
  <c r="H129"/>
  <c r="G129"/>
  <c r="J128"/>
  <c r="I128"/>
  <c r="H128"/>
  <c r="G128"/>
  <c r="J127"/>
  <c r="I127"/>
  <c r="H127"/>
  <c r="G127"/>
  <c r="J126"/>
  <c r="I126"/>
  <c r="H126"/>
  <c r="G126"/>
  <c r="J125"/>
  <c r="I125"/>
  <c r="H125"/>
  <c r="G125"/>
  <c r="J124"/>
  <c r="I124"/>
  <c r="H124"/>
  <c r="G124"/>
  <c r="J123"/>
  <c r="I123"/>
  <c r="H123"/>
  <c r="G123"/>
  <c r="J122"/>
  <c r="I122"/>
  <c r="H122"/>
  <c r="G122"/>
  <c r="J119"/>
  <c r="I119"/>
  <c r="H119"/>
  <c r="G119"/>
  <c r="J118"/>
  <c r="I118"/>
  <c r="H118"/>
  <c r="G118"/>
  <c r="J117"/>
  <c r="I117"/>
  <c r="H117"/>
  <c r="G117"/>
  <c r="J116"/>
  <c r="I116"/>
  <c r="H116"/>
  <c r="G116"/>
  <c r="J115"/>
  <c r="I115"/>
  <c r="H115"/>
  <c r="G115"/>
  <c r="J114"/>
  <c r="I114"/>
  <c r="H114"/>
  <c r="G114"/>
  <c r="J113"/>
  <c r="I113"/>
  <c r="H113"/>
  <c r="G113"/>
  <c r="J110"/>
  <c r="I110"/>
  <c r="H110"/>
  <c r="G110"/>
  <c r="J109"/>
  <c r="I109"/>
  <c r="H109"/>
  <c r="G109"/>
  <c r="J108"/>
  <c r="I108"/>
  <c r="H108"/>
  <c r="G108"/>
  <c r="J107"/>
  <c r="I107"/>
  <c r="H107"/>
  <c r="G107"/>
  <c r="J106"/>
  <c r="I106"/>
  <c r="H106"/>
  <c r="G106"/>
  <c r="J105"/>
  <c r="I105"/>
  <c r="H105"/>
  <c r="G105"/>
  <c r="J104"/>
  <c r="I104"/>
  <c r="H104"/>
  <c r="G104"/>
  <c r="J103"/>
  <c r="I103"/>
  <c r="H103"/>
  <c r="G103"/>
  <c r="J102"/>
  <c r="I102"/>
  <c r="H102"/>
  <c r="G102"/>
  <c r="J101"/>
  <c r="I101"/>
  <c r="H101"/>
  <c r="G101"/>
  <c r="J100"/>
  <c r="I100"/>
  <c r="H100"/>
  <c r="G100"/>
  <c r="J99"/>
  <c r="I99"/>
  <c r="H99"/>
  <c r="G99"/>
  <c r="J98"/>
  <c r="I98"/>
  <c r="H98"/>
  <c r="G98"/>
  <c r="J97"/>
  <c r="I97"/>
  <c r="H97"/>
  <c r="G97"/>
  <c r="J96"/>
  <c r="I96"/>
  <c r="H96"/>
  <c r="G96"/>
  <c r="J95"/>
  <c r="I95"/>
  <c r="H95"/>
  <c r="G95"/>
  <c r="J94"/>
  <c r="I94"/>
  <c r="H94"/>
  <c r="G94"/>
  <c r="J93"/>
  <c r="I93"/>
  <c r="H93"/>
  <c r="G93"/>
  <c r="J92"/>
  <c r="I92"/>
  <c r="H92"/>
  <c r="G92"/>
  <c r="J91"/>
  <c r="I91"/>
  <c r="H91"/>
  <c r="G91"/>
  <c r="J90"/>
  <c r="I90"/>
  <c r="H90"/>
  <c r="G90"/>
  <c r="J89"/>
  <c r="I89"/>
  <c r="H89"/>
  <c r="G89"/>
  <c r="J86"/>
  <c r="I86"/>
  <c r="H86"/>
  <c r="G86"/>
  <c r="J85"/>
  <c r="I85"/>
  <c r="H85"/>
  <c r="G85"/>
  <c r="J84"/>
  <c r="I84"/>
  <c r="H84"/>
  <c r="G84"/>
  <c r="J83"/>
  <c r="I83"/>
  <c r="H83"/>
  <c r="G83"/>
  <c r="J82"/>
  <c r="I82"/>
  <c r="H82"/>
  <c r="G82"/>
  <c r="J81"/>
  <c r="I81"/>
  <c r="H81"/>
  <c r="G81"/>
  <c r="J80"/>
  <c r="I80"/>
  <c r="H80"/>
  <c r="G80"/>
  <c r="J79"/>
  <c r="I79"/>
  <c r="H79"/>
  <c r="G79"/>
  <c r="J78"/>
  <c r="I78"/>
  <c r="H78"/>
  <c r="G78"/>
  <c r="J77"/>
  <c r="I77"/>
  <c r="H77"/>
  <c r="G77"/>
  <c r="J76"/>
  <c r="I76"/>
  <c r="H76"/>
  <c r="G76"/>
  <c r="J75"/>
  <c r="I75"/>
  <c r="H75"/>
  <c r="G75"/>
  <c r="J74"/>
  <c r="I74"/>
  <c r="H74"/>
  <c r="G74"/>
  <c r="J73"/>
  <c r="I73"/>
  <c r="H73"/>
  <c r="G73"/>
  <c r="J72"/>
  <c r="I72"/>
  <c r="H72"/>
  <c r="G72"/>
  <c r="J71"/>
  <c r="I71"/>
  <c r="H71"/>
  <c r="G71"/>
  <c r="J70"/>
  <c r="I70"/>
  <c r="H70"/>
  <c r="G70"/>
  <c r="J69"/>
  <c r="I69"/>
  <c r="H69"/>
  <c r="G69"/>
  <c r="J68"/>
  <c r="I68"/>
  <c r="H68"/>
  <c r="G68"/>
  <c r="J67"/>
  <c r="I67"/>
  <c r="H67"/>
  <c r="G67"/>
  <c r="J66"/>
  <c r="I66"/>
  <c r="H66"/>
  <c r="G66"/>
  <c r="J63"/>
  <c r="I63"/>
  <c r="H63"/>
  <c r="G63"/>
  <c r="J62"/>
  <c r="I62"/>
  <c r="H62"/>
  <c r="G62"/>
  <c r="J61"/>
  <c r="I61"/>
  <c r="H61"/>
  <c r="G61"/>
  <c r="J60"/>
  <c r="I60"/>
  <c r="H60"/>
  <c r="G60"/>
  <c r="J59"/>
  <c r="I59"/>
  <c r="H59"/>
  <c r="G59"/>
  <c r="J58"/>
  <c r="I58"/>
  <c r="H58"/>
  <c r="G58"/>
  <c r="J57"/>
  <c r="I57"/>
  <c r="H57"/>
  <c r="G57"/>
  <c r="J56"/>
  <c r="I56"/>
  <c r="H56"/>
  <c r="G56"/>
  <c r="J55"/>
  <c r="I55"/>
  <c r="H55"/>
  <c r="G55"/>
  <c r="J54"/>
  <c r="I54"/>
  <c r="H54"/>
  <c r="G54"/>
  <c r="J53"/>
  <c r="I53"/>
  <c r="H53"/>
  <c r="G53"/>
  <c r="J52"/>
  <c r="I52"/>
  <c r="H52"/>
  <c r="G52"/>
  <c r="J51"/>
  <c r="I51"/>
  <c r="H51"/>
  <c r="G51"/>
  <c r="J50"/>
  <c r="I50"/>
  <c r="H50"/>
  <c r="G50"/>
  <c r="J49"/>
  <c r="I49"/>
  <c r="H49"/>
  <c r="G49"/>
  <c r="J46"/>
  <c r="I46"/>
  <c r="H46"/>
  <c r="G46"/>
  <c r="J45"/>
  <c r="I45"/>
  <c r="H45"/>
  <c r="G45"/>
  <c r="J44"/>
  <c r="I44"/>
  <c r="H44"/>
  <c r="G44"/>
  <c r="J43"/>
  <c r="I43"/>
  <c r="H43"/>
  <c r="G43"/>
  <c r="J42"/>
  <c r="I42"/>
  <c r="H42"/>
  <c r="G42"/>
  <c r="J41"/>
  <c r="I41"/>
  <c r="H41"/>
  <c r="G41"/>
  <c r="J40"/>
  <c r="I40"/>
  <c r="H40"/>
  <c r="G40"/>
  <c r="J37"/>
  <c r="I37"/>
  <c r="H37"/>
  <c r="G37"/>
  <c r="J36"/>
  <c r="I36"/>
  <c r="H36"/>
  <c r="G36"/>
  <c r="J35"/>
  <c r="I35"/>
  <c r="H35"/>
  <c r="G35"/>
  <c r="J34"/>
  <c r="I34"/>
  <c r="H34"/>
  <c r="G34"/>
  <c r="J33"/>
  <c r="I33"/>
  <c r="H33"/>
  <c r="G33"/>
  <c r="J32"/>
  <c r="I32"/>
  <c r="H32"/>
  <c r="G32"/>
  <c r="J31"/>
  <c r="I31"/>
  <c r="H31"/>
  <c r="G31"/>
  <c r="J30"/>
  <c r="I30"/>
  <c r="H30"/>
  <c r="G30"/>
  <c r="J29"/>
  <c r="I29"/>
  <c r="H29"/>
  <c r="G29"/>
  <c r="J28"/>
  <c r="I28"/>
  <c r="H28"/>
  <c r="G28"/>
  <c r="J27"/>
  <c r="I27"/>
  <c r="H27"/>
  <c r="G27"/>
  <c r="J26"/>
  <c r="I26"/>
  <c r="H26"/>
  <c r="G26"/>
  <c r="J25"/>
  <c r="I25"/>
  <c r="H25"/>
  <c r="G25"/>
  <c r="J24"/>
  <c r="I24"/>
  <c r="H24"/>
  <c r="G24"/>
  <c r="J23"/>
  <c r="I23"/>
  <c r="H23"/>
  <c r="G23"/>
  <c r="J22"/>
  <c r="I22"/>
  <c r="H22"/>
  <c r="G22"/>
  <c r="J21"/>
  <c r="I21"/>
  <c r="H21"/>
  <c r="G21"/>
  <c r="J20"/>
  <c r="I20"/>
  <c r="H20"/>
  <c r="G20"/>
  <c r="J19"/>
  <c r="I19"/>
  <c r="H19"/>
  <c r="G19"/>
  <c r="J18"/>
  <c r="I18"/>
  <c r="H18"/>
  <c r="G18"/>
  <c r="J17"/>
  <c r="I17"/>
  <c r="H17"/>
  <c r="G17"/>
  <c r="J16"/>
  <c r="I16"/>
  <c r="H16"/>
  <c r="G16"/>
  <c r="J15"/>
  <c r="I15"/>
  <c r="H15"/>
  <c r="G15"/>
  <c r="J14"/>
  <c r="I14"/>
  <c r="H14"/>
  <c r="G14"/>
  <c r="F134"/>
  <c r="F133"/>
  <c r="F132"/>
  <c r="F131"/>
  <c r="F130"/>
  <c r="F129"/>
  <c r="F128"/>
  <c r="F127"/>
  <c r="F126"/>
  <c r="F125"/>
  <c r="F124"/>
  <c r="F123"/>
  <c r="F122"/>
  <c r="F119"/>
  <c r="F118"/>
  <c r="F117"/>
  <c r="F116"/>
  <c r="F115"/>
  <c r="F114"/>
  <c r="F113"/>
  <c r="F110"/>
  <c r="F109"/>
  <c r="F108"/>
  <c r="F107"/>
  <c r="F106"/>
  <c r="F105"/>
  <c r="F104"/>
  <c r="F103"/>
  <c r="F102"/>
  <c r="F101"/>
  <c r="F100"/>
  <c r="F99"/>
  <c r="F98"/>
  <c r="F97"/>
  <c r="F96"/>
  <c r="F95"/>
  <c r="F94"/>
  <c r="F93"/>
  <c r="F92"/>
  <c r="F91"/>
  <c r="F90"/>
  <c r="F89"/>
  <c r="F86"/>
  <c r="F85"/>
  <c r="F84"/>
  <c r="F83"/>
  <c r="F82"/>
  <c r="F81"/>
  <c r="F80"/>
  <c r="F79"/>
  <c r="F78"/>
  <c r="F77"/>
  <c r="F76"/>
  <c r="F75"/>
  <c r="F74"/>
  <c r="F73"/>
  <c r="F72"/>
  <c r="F71"/>
  <c r="F70"/>
  <c r="F69"/>
  <c r="F68"/>
  <c r="F67"/>
  <c r="F66"/>
  <c r="F63"/>
  <c r="F62"/>
  <c r="F61"/>
  <c r="F60"/>
  <c r="F59"/>
  <c r="F58"/>
  <c r="F57"/>
  <c r="F56"/>
  <c r="F55"/>
  <c r="F54"/>
  <c r="F53"/>
  <c r="F52"/>
  <c r="F51"/>
  <c r="F50"/>
  <c r="F49"/>
  <c r="F46"/>
  <c r="F45"/>
  <c r="F44"/>
  <c r="F43"/>
  <c r="F42"/>
  <c r="F41"/>
  <c r="F40"/>
  <c r="F37"/>
  <c r="F36"/>
  <c r="F35"/>
  <c r="F34"/>
  <c r="F33"/>
  <c r="F32"/>
  <c r="F31"/>
  <c r="F30"/>
  <c r="F29"/>
  <c r="F28"/>
  <c r="F27"/>
  <c r="F26"/>
  <c r="F25"/>
  <c r="F24"/>
  <c r="F23"/>
  <c r="F22"/>
  <c r="F21"/>
  <c r="F20"/>
  <c r="F19"/>
  <c r="F18"/>
  <c r="F17"/>
  <c r="F16"/>
  <c r="F15"/>
  <c r="F14"/>
  <c r="E134"/>
  <c r="E119"/>
  <c r="E110"/>
  <c r="E86"/>
  <c r="E63"/>
  <c r="E46"/>
  <c r="E37"/>
  <c r="D134"/>
  <c r="D133"/>
  <c r="D132"/>
  <c r="D131"/>
  <c r="D130"/>
  <c r="D129"/>
  <c r="D128"/>
  <c r="D127"/>
  <c r="D126"/>
  <c r="D125"/>
  <c r="D124"/>
  <c r="D123"/>
  <c r="D122"/>
  <c r="D119"/>
  <c r="D118"/>
  <c r="D117"/>
  <c r="D116"/>
  <c r="D115"/>
  <c r="D114"/>
  <c r="D113"/>
  <c r="D110"/>
  <c r="D109"/>
  <c r="D108"/>
  <c r="D107"/>
  <c r="D106"/>
  <c r="D105"/>
  <c r="D104"/>
  <c r="D103"/>
  <c r="D102"/>
  <c r="D101"/>
  <c r="D100"/>
  <c r="D99"/>
  <c r="D98"/>
  <c r="D97"/>
  <c r="D96"/>
  <c r="D95"/>
  <c r="D94"/>
  <c r="D93"/>
  <c r="D92"/>
  <c r="D91"/>
  <c r="D90"/>
  <c r="D89"/>
  <c r="D86"/>
  <c r="D85"/>
  <c r="D84"/>
  <c r="D83"/>
  <c r="D82"/>
  <c r="D81"/>
  <c r="D80"/>
  <c r="D79"/>
  <c r="D78"/>
  <c r="D77"/>
  <c r="D76"/>
  <c r="D75"/>
  <c r="D74"/>
  <c r="D73"/>
  <c r="D72"/>
  <c r="D71"/>
  <c r="D70"/>
  <c r="D69"/>
  <c r="D68"/>
  <c r="D67"/>
  <c r="D66"/>
  <c r="D63"/>
  <c r="D62"/>
  <c r="D61"/>
  <c r="D60"/>
  <c r="D59"/>
  <c r="D58"/>
  <c r="D57"/>
  <c r="D56"/>
  <c r="D55"/>
  <c r="D54"/>
  <c r="D53"/>
  <c r="D52"/>
  <c r="D51"/>
  <c r="D50"/>
  <c r="D49"/>
  <c r="D46"/>
  <c r="D45"/>
  <c r="D44"/>
  <c r="D43"/>
  <c r="D42"/>
  <c r="D41"/>
  <c r="D40"/>
  <c r="D37"/>
  <c r="D36"/>
  <c r="D35"/>
  <c r="D34"/>
  <c r="D33"/>
  <c r="D32"/>
  <c r="D31"/>
  <c r="D30"/>
  <c r="D29"/>
  <c r="D28"/>
  <c r="D27"/>
  <c r="D26"/>
  <c r="D25"/>
  <c r="D24"/>
  <c r="D23"/>
  <c r="D22"/>
  <c r="D21"/>
  <c r="D20"/>
  <c r="D19"/>
  <c r="D18"/>
  <c r="D17"/>
  <c r="D16"/>
  <c r="D15"/>
  <c r="D14"/>
  <c r="F11"/>
  <c r="F10"/>
  <c r="F9"/>
  <c r="F8"/>
  <c r="F7"/>
  <c r="F6"/>
  <c r="F5"/>
  <c r="F4"/>
  <c r="D11"/>
  <c r="D10"/>
  <c r="D9"/>
  <c r="D8"/>
  <c r="D7"/>
  <c r="D6"/>
  <c r="D5"/>
  <c r="D4"/>
  <c r="J8" l="1"/>
  <c r="J7"/>
  <c r="J6"/>
  <c r="B134"/>
  <c r="B110"/>
  <c r="B119"/>
  <c r="B86"/>
  <c r="B63"/>
  <c r="B46"/>
  <c r="B37"/>
  <c r="C134"/>
  <c r="C119"/>
  <c r="C110"/>
  <c r="C86"/>
  <c r="C63"/>
  <c r="C46"/>
  <c r="C37"/>
  <c r="J10"/>
  <c r="J9"/>
  <c r="J5"/>
  <c r="J4"/>
  <c r="H10"/>
  <c r="H9"/>
  <c r="H7"/>
  <c r="H6"/>
  <c r="H5"/>
  <c r="H8"/>
  <c r="J11" l="1"/>
  <c r="H11"/>
  <c r="H4"/>
  <c r="G10" l="1"/>
  <c r="G9"/>
  <c r="G8"/>
  <c r="G7"/>
  <c r="G6"/>
  <c r="G5"/>
  <c r="G4"/>
  <c r="C11"/>
  <c r="L9" s="1"/>
  <c r="B11"/>
  <c r="N6" s="1"/>
  <c r="E11"/>
  <c r="M9" s="1"/>
  <c r="I10"/>
  <c r="I9"/>
  <c r="I8"/>
  <c r="I7"/>
  <c r="I6"/>
  <c r="I5"/>
  <c r="I4"/>
  <c r="M10" l="1"/>
  <c r="M5"/>
  <c r="M7"/>
  <c r="I11"/>
  <c r="M8"/>
  <c r="M4"/>
  <c r="L10"/>
  <c r="L5"/>
  <c r="L6"/>
  <c r="L7"/>
  <c r="L8"/>
  <c r="G11"/>
  <c r="L4"/>
  <c r="N5"/>
  <c r="N9"/>
  <c r="N8"/>
  <c r="N7"/>
  <c r="N10"/>
  <c r="N4"/>
  <c r="M6"/>
</calcChain>
</file>

<file path=xl/sharedStrings.xml><?xml version="1.0" encoding="utf-8"?>
<sst xmlns="http://schemas.openxmlformats.org/spreadsheetml/2006/main" count="292" uniqueCount="141">
  <si>
    <t>Biological Sciences</t>
  </si>
  <si>
    <t>Chemistry</t>
  </si>
  <si>
    <t>Computer Science</t>
  </si>
  <si>
    <t>Engineering &amp; Technology</t>
  </si>
  <si>
    <t>Geography &amp; Earth Sciences</t>
  </si>
  <si>
    <t>Mathematics</t>
  </si>
  <si>
    <t>Physical Sciences</t>
  </si>
  <si>
    <t>Totals</t>
  </si>
  <si>
    <t>Titles Held by CRL / LHL</t>
  </si>
  <si>
    <t>Titles Held by Top STE Libraries (Total)</t>
  </si>
  <si>
    <t>Titles Held by Top STE Libraries (Average)</t>
  </si>
  <si>
    <t>Titles Held by Top 20 ARL Libraries (Total)</t>
  </si>
  <si>
    <t>Titles Held by Top 20 ARL Libraries (Average)</t>
  </si>
  <si>
    <t>STE % Distribution in Subject Areas</t>
  </si>
  <si>
    <t>ARL % Distribution in Subject Areas</t>
  </si>
  <si>
    <t>CRL / LHL % Distribution in Subject Areas</t>
  </si>
  <si>
    <t>Biology, General</t>
  </si>
  <si>
    <t>Birds</t>
  </si>
  <si>
    <t>Botany, General</t>
  </si>
  <si>
    <t>Botany, Specific Fields</t>
  </si>
  <si>
    <t>Chordates - Vertebrates</t>
  </si>
  <si>
    <t>Cytology</t>
  </si>
  <si>
    <t>Ecology</t>
  </si>
  <si>
    <t>Economic Biology</t>
  </si>
  <si>
    <t>Fishes</t>
  </si>
  <si>
    <t>Genetics</t>
  </si>
  <si>
    <t>Invertebrates</t>
  </si>
  <si>
    <t>Mammals</t>
  </si>
  <si>
    <t>Microbiology</t>
  </si>
  <si>
    <t>Microscopy</t>
  </si>
  <si>
    <t>Natural History</t>
  </si>
  <si>
    <t>Plant Anatomy</t>
  </si>
  <si>
    <t>Plant Ecology</t>
  </si>
  <si>
    <t>Plant Physiology</t>
  </si>
  <si>
    <t>Reproduction &amp; Life</t>
  </si>
  <si>
    <t>Reptiles &amp; Amphibians</t>
  </si>
  <si>
    <t>Virology</t>
  </si>
  <si>
    <t>Zoology, General</t>
  </si>
  <si>
    <t>Total</t>
  </si>
  <si>
    <t>Animal Behavior, Anatomy</t>
  </si>
  <si>
    <t>Analytical Chemistry</t>
  </si>
  <si>
    <t>Chemistry, General</t>
  </si>
  <si>
    <t>Crystallography</t>
  </si>
  <si>
    <t>Inorganic Chemistry, General</t>
  </si>
  <si>
    <t>Organic Chemistry, General</t>
  </si>
  <si>
    <t>Physical &amp; Theoretical Chemistry</t>
  </si>
  <si>
    <t>Computer Networks</t>
  </si>
  <si>
    <t>Computer Programming &amp; Programming Languages</t>
  </si>
  <si>
    <t>Computer Science - General</t>
  </si>
  <si>
    <t>Computer Software</t>
  </si>
  <si>
    <t>Computers, General</t>
  </si>
  <si>
    <t>Cybernetics</t>
  </si>
  <si>
    <t>Machine Theory, Abstract Automata</t>
  </si>
  <si>
    <t>Management Information Systems</t>
  </si>
  <si>
    <t>Modeling &amp; Simulation</t>
  </si>
  <si>
    <t>Office Automation</t>
  </si>
  <si>
    <t>Online Data Processing</t>
  </si>
  <si>
    <t>Optical Data Processing</t>
  </si>
  <si>
    <t>Special Computers &amp; Systems</t>
  </si>
  <si>
    <t>Special Topics in Computer Science</t>
  </si>
  <si>
    <t>Bridge Engineering</t>
  </si>
  <si>
    <t>Building Construction</t>
  </si>
  <si>
    <t>Chemical Technology</t>
  </si>
  <si>
    <t>Domestic Engineering</t>
  </si>
  <si>
    <t>Electrical Engineering</t>
  </si>
  <si>
    <t>Environmental Technology</t>
  </si>
  <si>
    <t>General Engineering</t>
  </si>
  <si>
    <t>General Technology</t>
  </si>
  <si>
    <t>Handicrafts, Arts &amp; Crafts</t>
  </si>
  <si>
    <t>Highway Engineering</t>
  </si>
  <si>
    <t>Hydraulic Engineering</t>
  </si>
  <si>
    <t>Manufactures</t>
  </si>
  <si>
    <t>Mechanical Engineering &amp; Machinery</t>
  </si>
  <si>
    <t>Military Engineering</t>
  </si>
  <si>
    <t>Mining Engineering &amp; Metallurgy</t>
  </si>
  <si>
    <t>Motor Vehicles, Aeronautics, Astronautics</t>
  </si>
  <si>
    <t>Naval Architecture, Shipbuilding, etc.</t>
  </si>
  <si>
    <t>Navigation, Merchant Marine</t>
  </si>
  <si>
    <t>Printing</t>
  </si>
  <si>
    <t>Railroad Engineering</t>
  </si>
  <si>
    <t>Atlases. Globes</t>
  </si>
  <si>
    <t>Cartography</t>
  </si>
  <si>
    <t>Dynamic &amp; Structural Geology</t>
  </si>
  <si>
    <t>Environmental Sciences</t>
  </si>
  <si>
    <t>Geography, General</t>
  </si>
  <si>
    <t>Geology, General</t>
  </si>
  <si>
    <t>Geomorphology</t>
  </si>
  <si>
    <t>Geophysics, Geomagnetism</t>
  </si>
  <si>
    <t>Hydrology</t>
  </si>
  <si>
    <t>Maps</t>
  </si>
  <si>
    <t>Mathematical Geography</t>
  </si>
  <si>
    <t>Meteorology</t>
  </si>
  <si>
    <t>Mineralogy</t>
  </si>
  <si>
    <t>Natural Disasters</t>
  </si>
  <si>
    <t>Oceanography</t>
  </si>
  <si>
    <t>Paleontology</t>
  </si>
  <si>
    <t>Paleozoology, Paleobotany, Palynology</t>
  </si>
  <si>
    <t>Petrology</t>
  </si>
  <si>
    <t>Physical Geography</t>
  </si>
  <si>
    <t>Regional Geology</t>
  </si>
  <si>
    <t>Stratigraphy</t>
  </si>
  <si>
    <t>Algebra</t>
  </si>
  <si>
    <t>Geometry, Topology</t>
  </si>
  <si>
    <t>Mathematical Analysis</t>
  </si>
  <si>
    <t>Mathematics, General</t>
  </si>
  <si>
    <t>Numeration, Arithmetic, Elementary Mathematics</t>
  </si>
  <si>
    <t>Probabilities, Math. Stats., Interpolation, Numeri</t>
  </si>
  <si>
    <t>Acoustics, Sound</t>
  </si>
  <si>
    <t>Analytical Mechanics</t>
  </si>
  <si>
    <t>Astronomy</t>
  </si>
  <si>
    <t>Chronology</t>
  </si>
  <si>
    <t>Constitution &amp; Properties of Matter</t>
  </si>
  <si>
    <t>Electricity, Magnetism, Nuclear Physics</t>
  </si>
  <si>
    <t>Experimental Mechanics</t>
  </si>
  <si>
    <t>Heat</t>
  </si>
  <si>
    <t>Optics, Light, Radiation</t>
  </si>
  <si>
    <t>Physics, General</t>
  </si>
  <si>
    <t>Science, General</t>
  </si>
  <si>
    <t>Weights &amp; Measures</t>
  </si>
  <si>
    <t>Programming &amp; Languages</t>
  </si>
  <si>
    <t>Machine Theory, Automata</t>
  </si>
  <si>
    <t>Management Info Systems</t>
  </si>
  <si>
    <t>Special Topics</t>
  </si>
  <si>
    <t>Mechanical Eng &amp; Machinery</t>
  </si>
  <si>
    <t>Mining Eng &amp; Metallurgy</t>
  </si>
  <si>
    <t>Motor Vehicles, Etc.</t>
  </si>
  <si>
    <t>Naval Architecture</t>
  </si>
  <si>
    <t>Paleozoology, Paleobotany</t>
  </si>
  <si>
    <t>Numeration, Arithmetic, Elementary Math</t>
  </si>
  <si>
    <t>Probabilities, Math. Stats., Interpolation</t>
  </si>
  <si>
    <t>Constitution Properties of Matter</t>
  </si>
  <si>
    <t>Electricity, Nuclear Physics</t>
  </si>
  <si>
    <t>Outstanding Collections Areas</t>
  </si>
  <si>
    <t>Comparison of Combined 2013 Monographic Holdings for the Center for Research Libraries and Linda Hall Library to 2013 Monographic Holdings at the Universities with Top STE Programs and the Top Twenty ARL Libraries</t>
  </si>
  <si>
    <t>CRL/LHL  % of STE Group Total</t>
  </si>
  <si>
    <t>CRL/LHL % of STE Group Average</t>
  </si>
  <si>
    <t>CRL/LHL % of Top ARL Libraries Total</t>
  </si>
  <si>
    <t>CRL/LHL % of Top ARL Libraries Average</t>
  </si>
  <si>
    <t>CRL/LHL % of TOP ARL LIBRARIES</t>
  </si>
  <si>
    <t>CRL/LHL % of STE GROUP</t>
  </si>
  <si>
    <t>CRL/LHL % of STE Group Total</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</si>
</sst>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0" fillId="0" borderId="0" xfId="0" applyAlignment="1">
      <alignment horizontal="center" vertical="top" wrapText="1"/>
    </xf>
    <xf numFmtId="9" fontId="0" fillId="0" borderId="0" xfId="1" applyFont="1"/>
    <xf numFmtId="3" fontId="0" fillId="0" borderId="0" xfId="0" applyNumberFormat="1"/>
    <xf numFmtId="0" fontId="0" fillId="0" borderId="0" xfId="0" applyAlignment="1">
      <alignment horizontal="center" vertical="top" wrapText="1"/>
    </xf>
    <xf numFmtId="3" fontId="0" fillId="0" borderId="0" xfId="0" applyNumberFormat="1" applyAlignment="1">
      <alignment horizontal="center" vertical="top" wrapText="1"/>
    </xf>
    <xf numFmtId="0" fontId="19" fillId="0" borderId="0" xfId="0" applyFont="1"/>
    <xf numFmtId="9" fontId="0" fillId="0" borderId="0" xfId="0" applyNumberFormat="1"/>
    <xf numFmtId="0" fontId="0" fillId="0" borderId="0" xfId="0" applyAlignment="1">
      <alignment horizontal="center" vertical="center" wrapText="1"/>
    </xf>
    <xf numFmtId="0" fontId="0" fillId="33" borderId="0" xfId="0" applyFill="1"/>
    <xf numFmtId="3" fontId="0" fillId="33" borderId="0" xfId="0" applyNumberFormat="1" applyFill="1"/>
    <xf numFmtId="9" fontId="0" fillId="33" borderId="0" xfId="1" applyFont="1" applyFill="1"/>
    <xf numFmtId="0" fontId="0" fillId="0" borderId="0" xfId="0" applyFill="1"/>
    <xf numFmtId="3" fontId="0" fillId="0" borderId="0" xfId="0" applyNumberFormat="1" applyFill="1"/>
    <xf numFmtId="9" fontId="0" fillId="0" borderId="0" xfId="1" applyFont="1" applyFill="1"/>
    <xf numFmtId="0" fontId="0" fillId="0" borderId="0" xfId="0" applyAlignment="1">
      <alignment horizontal="center" vertical="top" wrapText="1"/>
    </xf>
    <xf numFmtId="0" fontId="18" fillId="0" borderId="0" xfId="0" applyFont="1" applyAlignment="1">
      <alignment horizontal="center" vertical="top" wrapText="1"/>
    </xf>
    <xf numFmtId="0" fontId="0" fillId="0" borderId="0" xfId="0"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2.xml"/><Relationship Id="rId3" Type="http://schemas.openxmlformats.org/officeDocument/2006/relationships/chartsheet" Target="chartsheets/sheet2.xml"/><Relationship Id="rId21" Type="http://schemas.openxmlformats.org/officeDocument/2006/relationships/sharedStrings" Target="sharedString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chartsheet" Target="chartsheets/sheet14.xml"/><Relationship Id="rId10" Type="http://schemas.openxmlformats.org/officeDocument/2006/relationships/chartsheet" Target="chartsheets/sheet9.xml"/><Relationship Id="rId19"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Sheet1!$B$1</c:f>
              <c:strCache>
                <c:ptCount val="1"/>
                <c:pt idx="0">
                  <c:v>CRL/LHL % of TOP ARL LIBRARIES</c:v>
                </c:pt>
              </c:strCache>
            </c:strRef>
          </c:tx>
          <c:cat>
            <c:strRef>
              <c:f>Sheet1!$A$2:$A$9</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Totals</c:v>
                </c:pt>
              </c:strCache>
            </c:strRef>
          </c:cat>
          <c:val>
            <c:numRef>
              <c:f>Sheet1!$B$2:$B$9</c:f>
              <c:numCache>
                <c:formatCode>0%</c:formatCode>
                <c:ptCount val="8"/>
                <c:pt idx="0">
                  <c:v>0.15751030683352182</c:v>
                </c:pt>
                <c:pt idx="1">
                  <c:v>0.36387665198237884</c:v>
                </c:pt>
                <c:pt idx="2">
                  <c:v>0.15364117964280805</c:v>
                </c:pt>
                <c:pt idx="3">
                  <c:v>0.2303587848955079</c:v>
                </c:pt>
                <c:pt idx="4">
                  <c:v>0.1354137544192433</c:v>
                </c:pt>
                <c:pt idx="5">
                  <c:v>0.18602262545618775</c:v>
                </c:pt>
                <c:pt idx="6">
                  <c:v>0.23809500352211543</c:v>
                </c:pt>
                <c:pt idx="7">
                  <c:v>0.20193909979658067</c:v>
                </c:pt>
              </c:numCache>
            </c:numRef>
          </c:val>
        </c:ser>
        <c:ser>
          <c:idx val="1"/>
          <c:order val="1"/>
          <c:tx>
            <c:strRef>
              <c:f>Sheet1!$C$1</c:f>
              <c:strCache>
                <c:ptCount val="1"/>
                <c:pt idx="0">
                  <c:v>CRL/LHL % of STE GROUP</c:v>
                </c:pt>
              </c:strCache>
            </c:strRef>
          </c:tx>
          <c:cat>
            <c:strRef>
              <c:f>Sheet1!$A$2:$A$9</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Totals</c:v>
                </c:pt>
              </c:strCache>
            </c:strRef>
          </c:cat>
          <c:val>
            <c:numRef>
              <c:f>Sheet1!$C$2:$C$9</c:f>
              <c:numCache>
                <c:formatCode>0%</c:formatCode>
                <c:ptCount val="8"/>
                <c:pt idx="0">
                  <c:v>0.16165958323191851</c:v>
                </c:pt>
                <c:pt idx="1">
                  <c:v>0.33521680766709333</c:v>
                </c:pt>
                <c:pt idx="2">
                  <c:v>0.14299914377663395</c:v>
                </c:pt>
                <c:pt idx="3">
                  <c:v>0.23357089697798017</c:v>
                </c:pt>
                <c:pt idx="4">
                  <c:v>0.15203976620270115</c:v>
                </c:pt>
                <c:pt idx="5">
                  <c:v>0.17766847092545954</c:v>
                </c:pt>
                <c:pt idx="6">
                  <c:v>0.23223097213747243</c:v>
                </c:pt>
                <c:pt idx="7">
                  <c:v>0.20473431039167603</c:v>
                </c:pt>
              </c:numCache>
            </c:numRef>
          </c:val>
        </c:ser>
        <c:dLbls/>
        <c:axId val="80843904"/>
        <c:axId val="80846208"/>
      </c:barChart>
      <c:catAx>
        <c:axId val="80843904"/>
        <c:scaling>
          <c:orientation val="minMax"/>
        </c:scaling>
        <c:axPos val="b"/>
        <c:tickLblPos val="nextTo"/>
        <c:txPr>
          <a:bodyPr/>
          <a:lstStyle/>
          <a:p>
            <a:pPr>
              <a:defRPr b="1"/>
            </a:pPr>
            <a:endParaRPr lang="en-US"/>
          </a:p>
        </c:txPr>
        <c:crossAx val="80846208"/>
        <c:crosses val="autoZero"/>
        <c:auto val="1"/>
        <c:lblAlgn val="ctr"/>
        <c:lblOffset val="100"/>
      </c:catAx>
      <c:valAx>
        <c:axId val="80846208"/>
        <c:scaling>
          <c:orientation val="minMax"/>
        </c:scaling>
        <c:axPos val="l"/>
        <c:majorGridlines/>
        <c:numFmt formatCode="0%" sourceLinked="1"/>
        <c:tickLblPos val="nextTo"/>
        <c:txPr>
          <a:bodyPr/>
          <a:lstStyle/>
          <a:p>
            <a:pPr>
              <a:defRPr b="1"/>
            </a:pPr>
            <a:endParaRPr lang="en-US"/>
          </a:p>
        </c:txPr>
        <c:crossAx val="80843904"/>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b"/>
      <c:layout/>
      <c:txPr>
        <a:bodyPr/>
        <a:lstStyle/>
        <a:p>
          <a:pPr>
            <a:defRPr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81544174066338504"/>
          <c:h val="0.69958657765181953"/>
        </c:manualLayout>
      </c:layout>
      <c:barChart>
        <c:barDir val="col"/>
        <c:grouping val="clustered"/>
        <c:ser>
          <c:idx val="0"/>
          <c:order val="0"/>
          <c:tx>
            <c:strRef>
              <c:f>Sheet1!$C$63</c:f>
              <c:strCache>
                <c:ptCount val="1"/>
                <c:pt idx="0">
                  <c:v>CRL/LHL % of STE Group Average</c:v>
                </c:pt>
              </c:strCache>
            </c:strRef>
          </c:tx>
          <c:cat>
            <c:strRef>
              <c:f>Sheet1!$A$64:$A$84</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Sheet1!$C$64:$C$84</c:f>
              <c:numCache>
                <c:formatCode>0%</c:formatCode>
                <c:ptCount val="21"/>
                <c:pt idx="0">
                  <c:v>0.83981222203920269</c:v>
                </c:pt>
                <c:pt idx="1">
                  <c:v>0.62763098464317979</c:v>
                </c:pt>
                <c:pt idx="2">
                  <c:v>1.0551503655235619</c:v>
                </c:pt>
                <c:pt idx="3">
                  <c:v>0.10562260458289162</c:v>
                </c:pt>
                <c:pt idx="4">
                  <c:v>0.98201596477873554</c:v>
                </c:pt>
                <c:pt idx="5">
                  <c:v>0.59695265523750218</c:v>
                </c:pt>
                <c:pt idx="6">
                  <c:v>1.1034305226657646</c:v>
                </c:pt>
                <c:pt idx="7">
                  <c:v>0.42142254419724628</c:v>
                </c:pt>
                <c:pt idx="8">
                  <c:v>0.1691902252036416</c:v>
                </c:pt>
                <c:pt idx="9">
                  <c:v>0.1943280346820809</c:v>
                </c:pt>
                <c:pt idx="10">
                  <c:v>0.72565773823683333</c:v>
                </c:pt>
                <c:pt idx="11">
                  <c:v>1.0432017838433227</c:v>
                </c:pt>
                <c:pt idx="12">
                  <c:v>1.1233433767585026</c:v>
                </c:pt>
                <c:pt idx="13">
                  <c:v>0.25213335979360985</c:v>
                </c:pt>
                <c:pt idx="14">
                  <c:v>1.0936949152542372</c:v>
                </c:pt>
                <c:pt idx="15">
                  <c:v>0.8164604469426926</c:v>
                </c:pt>
                <c:pt idx="16">
                  <c:v>0.62978971962616814</c:v>
                </c:pt>
                <c:pt idx="17">
                  <c:v>0.33649671882887427</c:v>
                </c:pt>
                <c:pt idx="18">
                  <c:v>0.10293174530462666</c:v>
                </c:pt>
                <c:pt idx="19">
                  <c:v>0.45377491443527279</c:v>
                </c:pt>
                <c:pt idx="20">
                  <c:v>0.77078396002733451</c:v>
                </c:pt>
              </c:numCache>
            </c:numRef>
          </c:val>
        </c:ser>
        <c:ser>
          <c:idx val="1"/>
          <c:order val="1"/>
          <c:tx>
            <c:strRef>
              <c:f>Sheet1!$E$63</c:f>
              <c:strCache>
                <c:ptCount val="1"/>
                <c:pt idx="0">
                  <c:v>CRL/LHL % of Top ARL Libraries Average</c:v>
                </c:pt>
              </c:strCache>
            </c:strRef>
          </c:tx>
          <c:cat>
            <c:strRef>
              <c:f>Sheet1!$A$64:$A$84</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Sheet1!$E$64:$E$84</c:f>
              <c:numCache>
                <c:formatCode>0%</c:formatCode>
                <c:ptCount val="21"/>
                <c:pt idx="0">
                  <c:v>1.4012428619415518</c:v>
                </c:pt>
                <c:pt idx="1">
                  <c:v>1.0181797828277175</c:v>
                </c:pt>
                <c:pt idx="2">
                  <c:v>1.8608200298610316</c:v>
                </c:pt>
                <c:pt idx="3">
                  <c:v>0.10704139994697172</c:v>
                </c:pt>
                <c:pt idx="4">
                  <c:v>2.0176245705576941</c:v>
                </c:pt>
                <c:pt idx="5">
                  <c:v>0.91102520825393374</c:v>
                </c:pt>
                <c:pt idx="6">
                  <c:v>2.1278557813298118</c:v>
                </c:pt>
                <c:pt idx="7">
                  <c:v>0.65339989469784132</c:v>
                </c:pt>
                <c:pt idx="8">
                  <c:v>0.1957696030977735</c:v>
                </c:pt>
                <c:pt idx="9">
                  <c:v>0.33263734706410319</c:v>
                </c:pt>
                <c:pt idx="10">
                  <c:v>1.153150988726668</c:v>
                </c:pt>
                <c:pt idx="11">
                  <c:v>1.7333206033988926</c:v>
                </c:pt>
                <c:pt idx="12">
                  <c:v>2.1114358987127457</c:v>
                </c:pt>
                <c:pt idx="13">
                  <c:v>0.30772646536412079</c:v>
                </c:pt>
                <c:pt idx="14">
                  <c:v>1.7974744139980194</c:v>
                </c:pt>
                <c:pt idx="15">
                  <c:v>1.3808703969392635</c:v>
                </c:pt>
                <c:pt idx="16">
                  <c:v>1.0007012478086006</c:v>
                </c:pt>
                <c:pt idx="17">
                  <c:v>0.40966449674511773</c:v>
                </c:pt>
                <c:pt idx="18">
                  <c:v>0.11827353276603211</c:v>
                </c:pt>
                <c:pt idx="19">
                  <c:v>0.66388263882638821</c:v>
                </c:pt>
                <c:pt idx="20">
                  <c:v>1.2413006394556527</c:v>
                </c:pt>
              </c:numCache>
            </c:numRef>
          </c:val>
        </c:ser>
        <c:dLbls/>
        <c:axId val="38699392"/>
        <c:axId val="38700928"/>
      </c:barChart>
      <c:catAx>
        <c:axId val="38699392"/>
        <c:scaling>
          <c:orientation val="minMax"/>
        </c:scaling>
        <c:axPos val="b"/>
        <c:tickLblPos val="nextTo"/>
        <c:txPr>
          <a:bodyPr/>
          <a:lstStyle/>
          <a:p>
            <a:pPr>
              <a:defRPr b="1"/>
            </a:pPr>
            <a:endParaRPr lang="en-US"/>
          </a:p>
        </c:txPr>
        <c:crossAx val="38700928"/>
        <c:crosses val="autoZero"/>
        <c:auto val="1"/>
        <c:lblAlgn val="ctr"/>
        <c:lblOffset val="100"/>
      </c:catAx>
      <c:valAx>
        <c:axId val="38700928"/>
        <c:scaling>
          <c:orientation val="minMax"/>
        </c:scaling>
        <c:axPos val="l"/>
        <c:majorGridlines/>
        <c:numFmt formatCode="0%" sourceLinked="1"/>
        <c:tickLblPos val="nextTo"/>
        <c:txPr>
          <a:bodyPr/>
          <a:lstStyle/>
          <a:p>
            <a:pPr>
              <a:defRPr b="1"/>
            </a:pPr>
            <a:endParaRPr lang="en-US"/>
          </a:p>
        </c:txPr>
        <c:crossAx val="38699392"/>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r"/>
      <c:layout>
        <c:manualLayout>
          <c:xMode val="edge"/>
          <c:yMode val="edge"/>
          <c:x val="0.89778623802279311"/>
          <c:y val="0.28417397829032587"/>
          <c:w val="9.3428122922850701E-2"/>
          <c:h val="0.31561044215075534"/>
        </c:manualLayout>
      </c:layout>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1844401834965465"/>
          <c:w val="0.83008447242064543"/>
          <c:h val="0.67241270408563258"/>
        </c:manualLayout>
      </c:layout>
      <c:barChart>
        <c:barDir val="col"/>
        <c:grouping val="clustered"/>
        <c:ser>
          <c:idx val="0"/>
          <c:order val="0"/>
          <c:tx>
            <c:strRef>
              <c:f>Sheet1!$B$86</c:f>
              <c:strCache>
                <c:ptCount val="1"/>
                <c:pt idx="0">
                  <c:v>CRL/LHL % of STE Group Total</c:v>
                </c:pt>
              </c:strCache>
            </c:strRef>
          </c:tx>
          <c:cat>
            <c:strRef>
              <c:f>Sheet1!$A$87:$A$108</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Sheet1!$B$87:$B$108</c:f>
              <c:numCache>
                <c:formatCode>0%</c:formatCode>
                <c:ptCount val="22"/>
                <c:pt idx="0">
                  <c:v>7.8888698336477443E-3</c:v>
                </c:pt>
                <c:pt idx="1">
                  <c:v>6.0750853242320817E-2</c:v>
                </c:pt>
                <c:pt idx="2">
                  <c:v>0.26438656691230239</c:v>
                </c:pt>
                <c:pt idx="3">
                  <c:v>2.2568511552928532E-2</c:v>
                </c:pt>
                <c:pt idx="4">
                  <c:v>4.5361694569030594E-2</c:v>
                </c:pt>
                <c:pt idx="5">
                  <c:v>0.1885203082147055</c:v>
                </c:pt>
                <c:pt idx="6">
                  <c:v>0.19530928542038128</c:v>
                </c:pt>
                <c:pt idx="7">
                  <c:v>0.24953139643861294</c:v>
                </c:pt>
                <c:pt idx="8">
                  <c:v>0.2181750140335558</c:v>
                </c:pt>
                <c:pt idx="9">
                  <c:v>3.3362598770851626E-2</c:v>
                </c:pt>
                <c:pt idx="10">
                  <c:v>8.2105263157894737E-2</c:v>
                </c:pt>
                <c:pt idx="11">
                  <c:v>0.17499999999999999</c:v>
                </c:pt>
                <c:pt idx="12">
                  <c:v>0.32209418124911082</c:v>
                </c:pt>
                <c:pt idx="13">
                  <c:v>3.591160220994475E-2</c:v>
                </c:pt>
                <c:pt idx="14">
                  <c:v>0.17262759924385634</c:v>
                </c:pt>
                <c:pt idx="15">
                  <c:v>0.12524633238449748</c:v>
                </c:pt>
                <c:pt idx="16">
                  <c:v>0.18309990662931838</c:v>
                </c:pt>
                <c:pt idx="17">
                  <c:v>0.36494551115723922</c:v>
                </c:pt>
                <c:pt idx="18">
                  <c:v>0.11813904861474124</c:v>
                </c:pt>
                <c:pt idx="19">
                  <c:v>0.12492563950029745</c:v>
                </c:pt>
                <c:pt idx="20">
                  <c:v>0.25010651896037495</c:v>
                </c:pt>
                <c:pt idx="21">
                  <c:v>0.15203976620270115</c:v>
                </c:pt>
              </c:numCache>
            </c:numRef>
          </c:val>
        </c:ser>
        <c:ser>
          <c:idx val="1"/>
          <c:order val="1"/>
          <c:tx>
            <c:strRef>
              <c:f>Sheet1!$D$86</c:f>
              <c:strCache>
                <c:ptCount val="1"/>
                <c:pt idx="0">
                  <c:v>CRL/LHL % of Top ARL Libraries Total</c:v>
                </c:pt>
              </c:strCache>
            </c:strRef>
          </c:tx>
          <c:cat>
            <c:strRef>
              <c:f>Sheet1!$A$87:$A$108</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Sheet1!$D$87:$D$108</c:f>
              <c:numCache>
                <c:formatCode>0%</c:formatCode>
                <c:ptCount val="22"/>
                <c:pt idx="0">
                  <c:v>4.7961630695443642E-3</c:v>
                </c:pt>
                <c:pt idx="1">
                  <c:v>5.2368343630479555E-2</c:v>
                </c:pt>
                <c:pt idx="2">
                  <c:v>0.25699912510936135</c:v>
                </c:pt>
                <c:pt idx="3">
                  <c:v>2.0070725413361367E-2</c:v>
                </c:pt>
                <c:pt idx="4">
                  <c:v>3.473898996769257E-2</c:v>
                </c:pt>
                <c:pt idx="5">
                  <c:v>0.18038113089659483</c:v>
                </c:pt>
                <c:pt idx="6">
                  <c:v>0.17833437695679399</c:v>
                </c:pt>
                <c:pt idx="7">
                  <c:v>0.2358281665190434</c:v>
                </c:pt>
                <c:pt idx="8">
                  <c:v>0.20428663201541786</c:v>
                </c:pt>
                <c:pt idx="9">
                  <c:v>2.3355869698832205E-2</c:v>
                </c:pt>
                <c:pt idx="10">
                  <c:v>6.3725490196078427E-2</c:v>
                </c:pt>
                <c:pt idx="11">
                  <c:v>0.17000999154561525</c:v>
                </c:pt>
                <c:pt idx="12">
                  <c:v>0.30836284391174068</c:v>
                </c:pt>
                <c:pt idx="13">
                  <c:v>3.3591731266149873E-2</c:v>
                </c:pt>
                <c:pt idx="14">
                  <c:v>0.16515951674744991</c:v>
                </c:pt>
                <c:pt idx="15">
                  <c:v>0.12712523613734861</c:v>
                </c:pt>
                <c:pt idx="16">
                  <c:v>0.17814316860465115</c:v>
                </c:pt>
                <c:pt idx="17">
                  <c:v>0.35388099131966283</c:v>
                </c:pt>
                <c:pt idx="18">
                  <c:v>9.9144549243255095E-2</c:v>
                </c:pt>
                <c:pt idx="19">
                  <c:v>0.11223422795399093</c:v>
                </c:pt>
                <c:pt idx="20">
                  <c:v>0.23186306780776827</c:v>
                </c:pt>
                <c:pt idx="21">
                  <c:v>0.1352448007238693</c:v>
                </c:pt>
              </c:numCache>
            </c:numRef>
          </c:val>
        </c:ser>
        <c:dLbls/>
        <c:axId val="38751616"/>
        <c:axId val="38761600"/>
      </c:barChart>
      <c:catAx>
        <c:axId val="38751616"/>
        <c:scaling>
          <c:orientation val="minMax"/>
        </c:scaling>
        <c:axPos val="b"/>
        <c:tickLblPos val="nextTo"/>
        <c:txPr>
          <a:bodyPr/>
          <a:lstStyle/>
          <a:p>
            <a:pPr>
              <a:defRPr b="1"/>
            </a:pPr>
            <a:endParaRPr lang="en-US"/>
          </a:p>
        </c:txPr>
        <c:crossAx val="38761600"/>
        <c:crosses val="autoZero"/>
        <c:auto val="1"/>
        <c:lblAlgn val="ctr"/>
        <c:lblOffset val="100"/>
      </c:catAx>
      <c:valAx>
        <c:axId val="38761600"/>
        <c:scaling>
          <c:orientation val="minMax"/>
        </c:scaling>
        <c:axPos val="l"/>
        <c:majorGridlines/>
        <c:numFmt formatCode="0%" sourceLinked="1"/>
        <c:tickLblPos val="nextTo"/>
        <c:txPr>
          <a:bodyPr/>
          <a:lstStyle/>
          <a:p>
            <a:pPr>
              <a:defRPr b="1"/>
            </a:pPr>
            <a:endParaRPr lang="en-US"/>
          </a:p>
        </c:txPr>
        <c:crossAx val="38751616"/>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r"/>
      <c:layout>
        <c:manualLayout>
          <c:xMode val="edge"/>
          <c:yMode val="edge"/>
          <c:x val="0.89765445343697781"/>
          <c:y val="0.32851506247903167"/>
          <c:w val="9.3559907508666079E-2"/>
          <c:h val="0.29948641153668054"/>
        </c:manualLayout>
      </c:layout>
      <c:txPr>
        <a:bodyPr/>
        <a:lstStyle/>
        <a:p>
          <a:pPr>
            <a:defRPr sz="1100"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81544174066338504"/>
          <c:h val="0.69958657765181953"/>
        </c:manualLayout>
      </c:layout>
      <c:barChart>
        <c:barDir val="col"/>
        <c:grouping val="clustered"/>
        <c:ser>
          <c:idx val="0"/>
          <c:order val="0"/>
          <c:tx>
            <c:strRef>
              <c:f>Sheet1!$C$86</c:f>
              <c:strCache>
                <c:ptCount val="1"/>
                <c:pt idx="0">
                  <c:v>CRL/LHL % of STE Group Average</c:v>
                </c:pt>
              </c:strCache>
            </c:strRef>
          </c:tx>
          <c:cat>
            <c:strRef>
              <c:f>Sheet1!$A$87:$A$108</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Sheet1!$C$87:$C$108</c:f>
              <c:numCache>
                <c:formatCode>0%</c:formatCode>
                <c:ptCount val="22"/>
                <c:pt idx="0">
                  <c:v>2.6033270451037559E-2</c:v>
                </c:pt>
                <c:pt idx="1">
                  <c:v>0.2004778156996587</c:v>
                </c:pt>
                <c:pt idx="2">
                  <c:v>0.87247567081059796</c:v>
                </c:pt>
                <c:pt idx="3">
                  <c:v>7.447608812466415E-2</c:v>
                </c:pt>
                <c:pt idx="4">
                  <c:v>0.14969359207780097</c:v>
                </c:pt>
                <c:pt idx="5">
                  <c:v>0.62211701710852807</c:v>
                </c:pt>
                <c:pt idx="6">
                  <c:v>0.64452064188725822</c:v>
                </c:pt>
                <c:pt idx="7">
                  <c:v>0.82345360824742253</c:v>
                </c:pt>
                <c:pt idx="8">
                  <c:v>0.71997754631073407</c:v>
                </c:pt>
                <c:pt idx="9">
                  <c:v>0.11009657594381035</c:v>
                </c:pt>
                <c:pt idx="10">
                  <c:v>0.27094736842105266</c:v>
                </c:pt>
                <c:pt idx="11">
                  <c:v>0.57750000000000001</c:v>
                </c:pt>
                <c:pt idx="12">
                  <c:v>1.0629107981220658</c:v>
                </c:pt>
                <c:pt idx="13">
                  <c:v>0.11850828729281768</c:v>
                </c:pt>
                <c:pt idx="14">
                  <c:v>0.5696710775047259</c:v>
                </c:pt>
                <c:pt idx="15">
                  <c:v>0.41331289686884165</c:v>
                </c:pt>
                <c:pt idx="16">
                  <c:v>0.60422969187675069</c:v>
                </c:pt>
                <c:pt idx="17">
                  <c:v>1.2043201868188893</c:v>
                </c:pt>
                <c:pt idx="18">
                  <c:v>0.38985886042864609</c:v>
                </c:pt>
                <c:pt idx="19">
                  <c:v>0.41225461035098154</c:v>
                </c:pt>
                <c:pt idx="20">
                  <c:v>0.82535151256923722</c:v>
                </c:pt>
                <c:pt idx="21">
                  <c:v>0.50173122846891383</c:v>
                </c:pt>
              </c:numCache>
            </c:numRef>
          </c:val>
        </c:ser>
        <c:ser>
          <c:idx val="1"/>
          <c:order val="1"/>
          <c:tx>
            <c:strRef>
              <c:f>Sheet1!$E$86</c:f>
              <c:strCache>
                <c:ptCount val="1"/>
                <c:pt idx="0">
                  <c:v>CRL/LHL % of Top ARL Libraries Average</c:v>
                </c:pt>
              </c:strCache>
            </c:strRef>
          </c:tx>
          <c:cat>
            <c:strRef>
              <c:f>Sheet1!$A$87:$A$108</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Sheet1!$E$87:$E$108</c:f>
              <c:numCache>
                <c:formatCode>0%</c:formatCode>
                <c:ptCount val="22"/>
                <c:pt idx="0">
                  <c:v>2.5899280575539568E-2</c:v>
                </c:pt>
                <c:pt idx="1">
                  <c:v>0.28278905560458956</c:v>
                </c:pt>
                <c:pt idx="2">
                  <c:v>1.3877952755905512</c:v>
                </c:pt>
                <c:pt idx="3">
                  <c:v>0.1083819172321514</c:v>
                </c:pt>
                <c:pt idx="4">
                  <c:v>0.18759054582553988</c:v>
                </c:pt>
                <c:pt idx="5">
                  <c:v>0.97405810684161209</c:v>
                </c:pt>
                <c:pt idx="6">
                  <c:v>0.9630056355666875</c:v>
                </c:pt>
                <c:pt idx="7">
                  <c:v>1.2734720992028346</c:v>
                </c:pt>
                <c:pt idx="8">
                  <c:v>1.1031478128832566</c:v>
                </c:pt>
                <c:pt idx="9">
                  <c:v>0.12612169637369391</c:v>
                </c:pt>
                <c:pt idx="10">
                  <c:v>0.34411764705882353</c:v>
                </c:pt>
                <c:pt idx="11">
                  <c:v>0.91805395434632242</c:v>
                </c:pt>
                <c:pt idx="12">
                  <c:v>1.6651593571233998</c:v>
                </c:pt>
                <c:pt idx="13">
                  <c:v>0.18139534883720931</c:v>
                </c:pt>
                <c:pt idx="14">
                  <c:v>0.89186139043622947</c:v>
                </c:pt>
                <c:pt idx="15">
                  <c:v>0.68647627514168252</c:v>
                </c:pt>
                <c:pt idx="16">
                  <c:v>0.96197311046511635</c:v>
                </c:pt>
                <c:pt idx="17">
                  <c:v>1.9109573531261794</c:v>
                </c:pt>
                <c:pt idx="18">
                  <c:v>0.53538056591357752</c:v>
                </c:pt>
                <c:pt idx="19">
                  <c:v>0.60606483095155106</c:v>
                </c:pt>
                <c:pt idx="20">
                  <c:v>1.2520605661619488</c:v>
                </c:pt>
                <c:pt idx="21">
                  <c:v>0.73032192390889428</c:v>
                </c:pt>
              </c:numCache>
            </c:numRef>
          </c:val>
        </c:ser>
        <c:dLbls/>
        <c:axId val="38779520"/>
        <c:axId val="38801792"/>
      </c:barChart>
      <c:catAx>
        <c:axId val="38779520"/>
        <c:scaling>
          <c:orientation val="minMax"/>
        </c:scaling>
        <c:axPos val="b"/>
        <c:tickLblPos val="nextTo"/>
        <c:txPr>
          <a:bodyPr/>
          <a:lstStyle/>
          <a:p>
            <a:pPr>
              <a:defRPr b="1"/>
            </a:pPr>
            <a:endParaRPr lang="en-US"/>
          </a:p>
        </c:txPr>
        <c:crossAx val="38801792"/>
        <c:crosses val="autoZero"/>
        <c:auto val="1"/>
        <c:lblAlgn val="ctr"/>
        <c:lblOffset val="100"/>
      </c:catAx>
      <c:valAx>
        <c:axId val="38801792"/>
        <c:scaling>
          <c:orientation val="minMax"/>
        </c:scaling>
        <c:axPos val="l"/>
        <c:majorGridlines/>
        <c:numFmt formatCode="0%" sourceLinked="1"/>
        <c:tickLblPos val="nextTo"/>
        <c:txPr>
          <a:bodyPr/>
          <a:lstStyle/>
          <a:p>
            <a:pPr>
              <a:defRPr b="1"/>
            </a:pPr>
            <a:endParaRPr lang="en-US"/>
          </a:p>
        </c:txPr>
        <c:crossAx val="38779520"/>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r"/>
      <c:layout>
        <c:manualLayout>
          <c:xMode val="edge"/>
          <c:yMode val="edge"/>
          <c:x val="0.88460777944125857"/>
          <c:y val="0.31642203951847564"/>
          <c:w val="0.10953512785583713"/>
          <c:h val="0.3176259459775147"/>
        </c:manualLayout>
      </c:layout>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1844401834965465"/>
          <c:w val="0.8945124921525911"/>
          <c:h val="0.67241270408563258"/>
        </c:manualLayout>
      </c:layout>
      <c:barChart>
        <c:barDir val="col"/>
        <c:grouping val="clustered"/>
        <c:ser>
          <c:idx val="0"/>
          <c:order val="0"/>
          <c:tx>
            <c:strRef>
              <c:f>Sheet1!$B$110</c:f>
              <c:strCache>
                <c:ptCount val="1"/>
                <c:pt idx="0">
                  <c:v>CRL/LHL % of STE Group Total</c:v>
                </c:pt>
              </c:strCache>
            </c:strRef>
          </c:tx>
          <c:cat>
            <c:strRef>
              <c:f>Sheet1!$A$111:$A$117</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Sheet1!$B$111:$B$117</c:f>
              <c:numCache>
                <c:formatCode>0%</c:formatCode>
                <c:ptCount val="7"/>
                <c:pt idx="0">
                  <c:v>0.20390282755874153</c:v>
                </c:pt>
                <c:pt idx="1">
                  <c:v>0.18650363720786256</c:v>
                </c:pt>
                <c:pt idx="2">
                  <c:v>0.24657617813024249</c:v>
                </c:pt>
                <c:pt idx="3">
                  <c:v>0.12572728978978978</c:v>
                </c:pt>
                <c:pt idx="4">
                  <c:v>3.6874999999999998E-2</c:v>
                </c:pt>
                <c:pt idx="5">
                  <c:v>0.18226946798375371</c:v>
                </c:pt>
                <c:pt idx="6">
                  <c:v>0.17766847092545954</c:v>
                </c:pt>
              </c:numCache>
            </c:numRef>
          </c:val>
        </c:ser>
        <c:ser>
          <c:idx val="1"/>
          <c:order val="1"/>
          <c:tx>
            <c:strRef>
              <c:f>Sheet1!$D$110</c:f>
              <c:strCache>
                <c:ptCount val="1"/>
                <c:pt idx="0">
                  <c:v>CRL/LHL % of Top ARL Libraries Total</c:v>
                </c:pt>
              </c:strCache>
            </c:strRef>
          </c:tx>
          <c:cat>
            <c:strRef>
              <c:f>Sheet1!$A$111:$A$117</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Sheet1!$D$111:$D$117</c:f>
              <c:numCache>
                <c:formatCode>0%</c:formatCode>
                <c:ptCount val="7"/>
                <c:pt idx="0">
                  <c:v>0.21358053302433372</c:v>
                </c:pt>
                <c:pt idx="1">
                  <c:v>0.189873417721519</c:v>
                </c:pt>
                <c:pt idx="2">
                  <c:v>0.27874900865487395</c:v>
                </c:pt>
                <c:pt idx="3">
                  <c:v>0.12932261878906345</c:v>
                </c:pt>
                <c:pt idx="4">
                  <c:v>2.761525860051486E-2</c:v>
                </c:pt>
                <c:pt idx="5">
                  <c:v>0.20333389271130503</c:v>
                </c:pt>
                <c:pt idx="6">
                  <c:v>0.18575470806025735</c:v>
                </c:pt>
              </c:numCache>
            </c:numRef>
          </c:val>
        </c:ser>
        <c:dLbls/>
        <c:axId val="38868096"/>
        <c:axId val="38869632"/>
      </c:barChart>
      <c:catAx>
        <c:axId val="38868096"/>
        <c:scaling>
          <c:orientation val="minMax"/>
        </c:scaling>
        <c:axPos val="b"/>
        <c:tickLblPos val="nextTo"/>
        <c:txPr>
          <a:bodyPr/>
          <a:lstStyle/>
          <a:p>
            <a:pPr>
              <a:defRPr b="1"/>
            </a:pPr>
            <a:endParaRPr lang="en-US"/>
          </a:p>
        </c:txPr>
        <c:crossAx val="38869632"/>
        <c:crosses val="autoZero"/>
        <c:auto val="1"/>
        <c:lblAlgn val="ctr"/>
        <c:lblOffset val="100"/>
      </c:catAx>
      <c:valAx>
        <c:axId val="38869632"/>
        <c:scaling>
          <c:orientation val="minMax"/>
        </c:scaling>
        <c:axPos val="l"/>
        <c:majorGridlines/>
        <c:numFmt formatCode="0%" sourceLinked="1"/>
        <c:tickLblPos val="nextTo"/>
        <c:txPr>
          <a:bodyPr/>
          <a:lstStyle/>
          <a:p>
            <a:pPr>
              <a:defRPr b="1"/>
            </a:pPr>
            <a:endParaRPr lang="en-US"/>
          </a:p>
        </c:txPr>
        <c:crossAx val="38868096"/>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b"/>
      <c:layout>
        <c:manualLayout>
          <c:xMode val="edge"/>
          <c:yMode val="edge"/>
          <c:x val="0.24974516458372853"/>
          <c:y val="0.90064438990064344"/>
          <c:w val="0.50050955553544252"/>
          <c:h val="3.889049529657583E-2"/>
        </c:manualLayout>
      </c:layout>
      <c:txPr>
        <a:bodyPr/>
        <a:lstStyle/>
        <a:p>
          <a:pPr>
            <a:defRPr sz="1100"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81544174066338504"/>
          <c:h val="0.69958657765181953"/>
        </c:manualLayout>
      </c:layout>
      <c:barChart>
        <c:barDir val="col"/>
        <c:grouping val="clustered"/>
        <c:ser>
          <c:idx val="0"/>
          <c:order val="0"/>
          <c:tx>
            <c:strRef>
              <c:f>Sheet1!$C$110</c:f>
              <c:strCache>
                <c:ptCount val="1"/>
                <c:pt idx="0">
                  <c:v>CRL/LHL % of STE Group Average</c:v>
                </c:pt>
              </c:strCache>
            </c:strRef>
          </c:tx>
          <c:cat>
            <c:strRef>
              <c:f>Sheet1!$A$111:$A$117</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Sheet1!$C$111:$C$117</c:f>
              <c:numCache>
                <c:formatCode>0%</c:formatCode>
                <c:ptCount val="7"/>
                <c:pt idx="0">
                  <c:v>0.672879330943847</c:v>
                </c:pt>
                <c:pt idx="1">
                  <c:v>0.61546200278594643</c:v>
                </c:pt>
                <c:pt idx="2">
                  <c:v>0.81370138782980017</c:v>
                </c:pt>
                <c:pt idx="3">
                  <c:v>0.41490005630630628</c:v>
                </c:pt>
                <c:pt idx="4">
                  <c:v>0.12168749999999999</c:v>
                </c:pt>
                <c:pt idx="5">
                  <c:v>0.60148924434638718</c:v>
                </c:pt>
                <c:pt idx="6">
                  <c:v>0.58630595405401642</c:v>
                </c:pt>
              </c:numCache>
            </c:numRef>
          </c:val>
        </c:ser>
        <c:ser>
          <c:idx val="1"/>
          <c:order val="1"/>
          <c:tx>
            <c:strRef>
              <c:f>Sheet1!$E$110</c:f>
              <c:strCache>
                <c:ptCount val="1"/>
                <c:pt idx="0">
                  <c:v>CRL/LHL % of Top ARL Libraries Average</c:v>
                </c:pt>
              </c:strCache>
            </c:strRef>
          </c:tx>
          <c:cat>
            <c:strRef>
              <c:f>Sheet1!$A$111:$A$117</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Sheet1!$E$111:$E$117</c:f>
              <c:numCache>
                <c:formatCode>0%</c:formatCode>
                <c:ptCount val="7"/>
                <c:pt idx="0">
                  <c:v>1.1533348783314021</c:v>
                </c:pt>
                <c:pt idx="1">
                  <c:v>1.0253164556962027</c:v>
                </c:pt>
                <c:pt idx="2">
                  <c:v>1.5052446467363194</c:v>
                </c:pt>
                <c:pt idx="3">
                  <c:v>0.69834214146094264</c:v>
                </c:pt>
                <c:pt idx="4">
                  <c:v>0.14912239644278028</c:v>
                </c:pt>
                <c:pt idx="5">
                  <c:v>1.0980030206410474</c:v>
                </c:pt>
                <c:pt idx="6">
                  <c:v>1.0030754235253898</c:v>
                </c:pt>
              </c:numCache>
            </c:numRef>
          </c:val>
        </c:ser>
        <c:dLbls/>
        <c:axId val="39133952"/>
        <c:axId val="39135488"/>
      </c:barChart>
      <c:catAx>
        <c:axId val="39133952"/>
        <c:scaling>
          <c:orientation val="minMax"/>
        </c:scaling>
        <c:axPos val="b"/>
        <c:tickLblPos val="nextTo"/>
        <c:txPr>
          <a:bodyPr/>
          <a:lstStyle/>
          <a:p>
            <a:pPr>
              <a:defRPr b="1"/>
            </a:pPr>
            <a:endParaRPr lang="en-US"/>
          </a:p>
        </c:txPr>
        <c:crossAx val="39135488"/>
        <c:crosses val="autoZero"/>
        <c:auto val="1"/>
        <c:lblAlgn val="ctr"/>
        <c:lblOffset val="100"/>
      </c:catAx>
      <c:valAx>
        <c:axId val="39135488"/>
        <c:scaling>
          <c:orientation val="minMax"/>
        </c:scaling>
        <c:axPos val="l"/>
        <c:majorGridlines/>
        <c:numFmt formatCode="0%" sourceLinked="1"/>
        <c:tickLblPos val="nextTo"/>
        <c:txPr>
          <a:bodyPr/>
          <a:lstStyle/>
          <a:p>
            <a:pPr>
              <a:defRPr b="1"/>
            </a:pPr>
            <a:endParaRPr lang="en-US"/>
          </a:p>
        </c:txPr>
        <c:crossAx val="39133952"/>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b"/>
      <c:layout>
        <c:manualLayout>
          <c:xMode val="edge"/>
          <c:yMode val="edge"/>
          <c:x val="0.22479394966935673"/>
          <c:y val="0.93490795495555268"/>
          <c:w val="0.55041198536418612"/>
          <c:h val="3.889049529657583E-2"/>
        </c:manualLayout>
      </c:layout>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1239750686937659"/>
          <c:w val="0.83154874559637149"/>
          <c:h val="0.70932356200150004"/>
        </c:manualLayout>
      </c:layout>
      <c:barChart>
        <c:barDir val="col"/>
        <c:grouping val="clustered"/>
        <c:ser>
          <c:idx val="0"/>
          <c:order val="0"/>
          <c:tx>
            <c:strRef>
              <c:f>Sheet1!$C$119</c:f>
              <c:strCache>
                <c:ptCount val="1"/>
                <c:pt idx="0">
                  <c:v>CRL/LHL % of STE Group Average</c:v>
                </c:pt>
              </c:strCache>
            </c:strRef>
          </c:tx>
          <c:cat>
            <c:strRef>
              <c:f>Sheet1!$A$120:$A$132</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Sheet1!$C$120:$C$132</c:f>
              <c:numCache>
                <c:formatCode>0%</c:formatCode>
                <c:ptCount val="13"/>
                <c:pt idx="0">
                  <c:v>1.0776250687190763</c:v>
                </c:pt>
                <c:pt idx="1">
                  <c:v>1.1064585908529048</c:v>
                </c:pt>
                <c:pt idx="2">
                  <c:v>0.75588330149594374</c:v>
                </c:pt>
                <c:pt idx="3">
                  <c:v>0.15256588072122051</c:v>
                </c:pt>
                <c:pt idx="4">
                  <c:v>1.0070483105277854</c:v>
                </c:pt>
                <c:pt idx="5">
                  <c:v>1.0003560651780325</c:v>
                </c:pt>
                <c:pt idx="6">
                  <c:v>1.0511111111111111</c:v>
                </c:pt>
                <c:pt idx="7">
                  <c:v>1.1438627756738693</c:v>
                </c:pt>
                <c:pt idx="8">
                  <c:v>1.0870426065162906</c:v>
                </c:pt>
                <c:pt idx="9">
                  <c:v>0.63928104280366238</c:v>
                </c:pt>
                <c:pt idx="10">
                  <c:v>0.47302053283556755</c:v>
                </c:pt>
                <c:pt idx="11">
                  <c:v>0.53291028446389488</c:v>
                </c:pt>
                <c:pt idx="12">
                  <c:v>0.76636220805365896</c:v>
                </c:pt>
              </c:numCache>
            </c:numRef>
          </c:val>
        </c:ser>
        <c:ser>
          <c:idx val="1"/>
          <c:order val="1"/>
          <c:tx>
            <c:strRef>
              <c:f>Sheet1!$E$119</c:f>
              <c:strCache>
                <c:ptCount val="1"/>
                <c:pt idx="0">
                  <c:v>CRL/LHL % of Top ARL Libraries Average</c:v>
                </c:pt>
              </c:strCache>
            </c:strRef>
          </c:tx>
          <c:cat>
            <c:strRef>
              <c:f>Sheet1!$A$120:$A$132</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Sheet1!$E$120:$E$132</c:f>
              <c:numCache>
                <c:formatCode>0%</c:formatCode>
                <c:ptCount val="13"/>
                <c:pt idx="0">
                  <c:v>2.0022471910112363</c:v>
                </c:pt>
                <c:pt idx="1">
                  <c:v>2.1354634916778035</c:v>
                </c:pt>
                <c:pt idx="2">
                  <c:v>1.2340833147694366</c:v>
                </c:pt>
                <c:pt idx="3">
                  <c:v>0.19223923104307586</c:v>
                </c:pt>
                <c:pt idx="4">
                  <c:v>1.9917375455650064</c:v>
                </c:pt>
                <c:pt idx="5">
                  <c:v>1.9992039800995025</c:v>
                </c:pt>
                <c:pt idx="6">
                  <c:v>1.9417421602787459</c:v>
                </c:pt>
                <c:pt idx="7">
                  <c:v>2.1528055342044583</c:v>
                </c:pt>
                <c:pt idx="8">
                  <c:v>2.060801393728223</c:v>
                </c:pt>
                <c:pt idx="9">
                  <c:v>1.0751437048025219</c:v>
                </c:pt>
                <c:pt idx="10">
                  <c:v>0.6850050308609531</c:v>
                </c:pt>
                <c:pt idx="11">
                  <c:v>0.70936276254894992</c:v>
                </c:pt>
                <c:pt idx="12">
                  <c:v>1.2853078048131896</c:v>
                </c:pt>
              </c:numCache>
            </c:numRef>
          </c:val>
        </c:ser>
        <c:dLbls/>
        <c:axId val="39206912"/>
        <c:axId val="39208448"/>
      </c:barChart>
      <c:catAx>
        <c:axId val="39206912"/>
        <c:scaling>
          <c:orientation val="minMax"/>
        </c:scaling>
        <c:axPos val="b"/>
        <c:tickLblPos val="nextTo"/>
        <c:txPr>
          <a:bodyPr/>
          <a:lstStyle/>
          <a:p>
            <a:pPr>
              <a:defRPr b="1"/>
            </a:pPr>
            <a:endParaRPr lang="en-US"/>
          </a:p>
        </c:txPr>
        <c:crossAx val="39208448"/>
        <c:crosses val="autoZero"/>
        <c:auto val="1"/>
        <c:lblAlgn val="ctr"/>
        <c:lblOffset val="100"/>
      </c:catAx>
      <c:valAx>
        <c:axId val="39208448"/>
        <c:scaling>
          <c:orientation val="minMax"/>
        </c:scaling>
        <c:axPos val="l"/>
        <c:majorGridlines/>
        <c:numFmt formatCode="0%" sourceLinked="1"/>
        <c:tickLblPos val="nextTo"/>
        <c:txPr>
          <a:bodyPr/>
          <a:lstStyle/>
          <a:p>
            <a:pPr>
              <a:defRPr b="1"/>
            </a:pPr>
            <a:endParaRPr lang="en-US"/>
          </a:p>
        </c:txPr>
        <c:crossAx val="39206912"/>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r"/>
      <c:layout>
        <c:manualLayout>
          <c:xMode val="edge"/>
          <c:yMode val="edge"/>
          <c:x val="0.88799382468729993"/>
          <c:y val="0.36436532101897534"/>
          <c:w val="0.10029198990689187"/>
          <c:h val="0.27731586944232761"/>
        </c:manualLayout>
      </c:layout>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0433549156233922"/>
          <c:w val="0.85497711640798812"/>
          <c:h val="0.68652123087294792"/>
        </c:manualLayout>
      </c:layout>
      <c:barChart>
        <c:barDir val="col"/>
        <c:grouping val="clustered"/>
        <c:ser>
          <c:idx val="0"/>
          <c:order val="0"/>
          <c:tx>
            <c:strRef>
              <c:f>Sheet1!$B$119</c:f>
              <c:strCache>
                <c:ptCount val="1"/>
                <c:pt idx="0">
                  <c:v>CRL/LHL % of STE Group Total</c:v>
                </c:pt>
              </c:strCache>
            </c:strRef>
          </c:tx>
          <c:cat>
            <c:strRef>
              <c:f>Sheet1!$A$120:$A$132</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Sheet1!$B$120:$B$132</c:f>
              <c:numCache>
                <c:formatCode>0%</c:formatCode>
                <c:ptCount val="13"/>
                <c:pt idx="0">
                  <c:v>0.32655305112699284</c:v>
                </c:pt>
                <c:pt idx="1">
                  <c:v>0.33529048207663781</c:v>
                </c:pt>
                <c:pt idx="2">
                  <c:v>0.22905554590786176</c:v>
                </c:pt>
                <c:pt idx="3">
                  <c:v>4.6232085067036521E-2</c:v>
                </c:pt>
                <c:pt idx="4">
                  <c:v>0.30516615470538955</c:v>
                </c:pt>
                <c:pt idx="5">
                  <c:v>0.30313820156910076</c:v>
                </c:pt>
                <c:pt idx="6">
                  <c:v>0.31851851851851853</c:v>
                </c:pt>
                <c:pt idx="7">
                  <c:v>0.34662508353753618</c:v>
                </c:pt>
                <c:pt idx="8">
                  <c:v>0.32940685045948204</c:v>
                </c:pt>
                <c:pt idx="9">
                  <c:v>0.19372152812232196</c:v>
                </c:pt>
                <c:pt idx="10">
                  <c:v>0.14333955540471746</c:v>
                </c:pt>
                <c:pt idx="11">
                  <c:v>0.16148796498905907</c:v>
                </c:pt>
                <c:pt idx="12">
                  <c:v>0.23223097213747243</c:v>
                </c:pt>
              </c:numCache>
            </c:numRef>
          </c:val>
        </c:ser>
        <c:ser>
          <c:idx val="1"/>
          <c:order val="1"/>
          <c:tx>
            <c:strRef>
              <c:f>Sheet1!$D$119</c:f>
              <c:strCache>
                <c:ptCount val="1"/>
                <c:pt idx="0">
                  <c:v>CRL/LHL % of Top ARL Libraries Total</c:v>
                </c:pt>
              </c:strCache>
            </c:strRef>
          </c:tx>
          <c:cat>
            <c:strRef>
              <c:f>Sheet1!$A$120:$A$132</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Sheet1!$D$120:$D$132</c:f>
              <c:numCache>
                <c:formatCode>0%</c:formatCode>
                <c:ptCount val="13"/>
                <c:pt idx="0">
                  <c:v>0.3707865168539326</c:v>
                </c:pt>
                <c:pt idx="1">
                  <c:v>0.39545620216255617</c:v>
                </c:pt>
                <c:pt idx="2">
                  <c:v>0.22853394717952527</c:v>
                </c:pt>
                <c:pt idx="3">
                  <c:v>3.55998576005696E-2</c:v>
                </c:pt>
                <c:pt idx="4">
                  <c:v>0.36884028621574189</c:v>
                </c:pt>
                <c:pt idx="5">
                  <c:v>0.37022295927768567</c:v>
                </c:pt>
                <c:pt idx="6">
                  <c:v>0.35958188153310106</c:v>
                </c:pt>
                <c:pt idx="7">
                  <c:v>0.39866769151934411</c:v>
                </c:pt>
                <c:pt idx="8">
                  <c:v>0.38162988772744871</c:v>
                </c:pt>
                <c:pt idx="9">
                  <c:v>0.19910068607454107</c:v>
                </c:pt>
                <c:pt idx="10">
                  <c:v>0.12685278349276907</c:v>
                </c:pt>
                <c:pt idx="11">
                  <c:v>0.13136347454610181</c:v>
                </c:pt>
                <c:pt idx="12">
                  <c:v>0.23801996385429439</c:v>
                </c:pt>
              </c:numCache>
            </c:numRef>
          </c:val>
        </c:ser>
        <c:dLbls/>
        <c:axId val="39250944"/>
        <c:axId val="39269120"/>
      </c:barChart>
      <c:catAx>
        <c:axId val="39250944"/>
        <c:scaling>
          <c:orientation val="minMax"/>
        </c:scaling>
        <c:axPos val="b"/>
        <c:tickLblPos val="nextTo"/>
        <c:txPr>
          <a:bodyPr/>
          <a:lstStyle/>
          <a:p>
            <a:pPr>
              <a:defRPr b="1"/>
            </a:pPr>
            <a:endParaRPr lang="en-US"/>
          </a:p>
        </c:txPr>
        <c:crossAx val="39269120"/>
        <c:crosses val="autoZero"/>
        <c:auto val="1"/>
        <c:lblAlgn val="ctr"/>
        <c:lblOffset val="100"/>
      </c:catAx>
      <c:valAx>
        <c:axId val="39269120"/>
        <c:scaling>
          <c:orientation val="minMax"/>
        </c:scaling>
        <c:axPos val="l"/>
        <c:majorGridlines/>
        <c:numFmt formatCode="0%" sourceLinked="1"/>
        <c:tickLblPos val="nextTo"/>
        <c:txPr>
          <a:bodyPr/>
          <a:lstStyle/>
          <a:p>
            <a:pPr>
              <a:defRPr b="1"/>
            </a:pPr>
            <a:endParaRPr lang="en-US"/>
          </a:p>
        </c:txPr>
        <c:crossAx val="39250944"/>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r"/>
      <c:layout>
        <c:manualLayout>
          <c:xMode val="edge"/>
          <c:yMode val="edge"/>
          <c:x val="0.91464359648551385"/>
          <c:y val="0.34219477892462241"/>
          <c:w val="8.0963583987308102E-2"/>
          <c:h val="0.28336238092260579"/>
        </c:manualLayout>
      </c:layout>
      <c:txPr>
        <a:bodyPr/>
        <a:lstStyle/>
        <a:p>
          <a:pPr>
            <a:defRPr sz="1100"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Sheet1!$D$1</c:f>
              <c:strCache>
                <c:ptCount val="1"/>
                <c:pt idx="0">
                  <c:v>CRL/LHL % of STE Group Average</c:v>
                </c:pt>
              </c:strCache>
            </c:strRef>
          </c:tx>
          <c:cat>
            <c:strRef>
              <c:f>Sheet1!$A$2:$A$9</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Totals</c:v>
                </c:pt>
              </c:strCache>
            </c:strRef>
          </c:cat>
          <c:val>
            <c:numRef>
              <c:f>Sheet1!$D$2:$D$9</c:f>
              <c:numCache>
                <c:formatCode>0%</c:formatCode>
                <c:ptCount val="8"/>
                <c:pt idx="0">
                  <c:v>0.53347662466533108</c:v>
                </c:pt>
                <c:pt idx="1">
                  <c:v>1.1062154653014078</c:v>
                </c:pt>
                <c:pt idx="2">
                  <c:v>0.47189717446289203</c:v>
                </c:pt>
                <c:pt idx="3">
                  <c:v>0.77078396002733451</c:v>
                </c:pt>
                <c:pt idx="4">
                  <c:v>0.50173122846891383</c:v>
                </c:pt>
                <c:pt idx="5">
                  <c:v>0.58630595405401642</c:v>
                </c:pt>
                <c:pt idx="6">
                  <c:v>0.76636220805365896</c:v>
                </c:pt>
                <c:pt idx="7">
                  <c:v>0.67562322429253074</c:v>
                </c:pt>
              </c:numCache>
            </c:numRef>
          </c:val>
        </c:ser>
        <c:ser>
          <c:idx val="1"/>
          <c:order val="1"/>
          <c:tx>
            <c:strRef>
              <c:f>Sheet1!$E$1</c:f>
              <c:strCache>
                <c:ptCount val="1"/>
                <c:pt idx="0">
                  <c:v>CRL/LHL % of Top ARL Libraries Average</c:v>
                </c:pt>
              </c:strCache>
            </c:strRef>
          </c:tx>
          <c:cat>
            <c:strRef>
              <c:f>Sheet1!$A$2:$A$9</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Totals</c:v>
                </c:pt>
              </c:strCache>
            </c:strRef>
          </c:cat>
          <c:val>
            <c:numRef>
              <c:f>Sheet1!$E$2:$E$9</c:f>
              <c:numCache>
                <c:formatCode>0%</c:formatCode>
                <c:ptCount val="8"/>
                <c:pt idx="0">
                  <c:v>0.85057117317620445</c:v>
                </c:pt>
                <c:pt idx="1">
                  <c:v>1.9670336007598761</c:v>
                </c:pt>
                <c:pt idx="2">
                  <c:v>0.82297042164883583</c:v>
                </c:pt>
                <c:pt idx="3">
                  <c:v>1.2413006394556527</c:v>
                </c:pt>
                <c:pt idx="4">
                  <c:v>0.73032192390889428</c:v>
                </c:pt>
                <c:pt idx="5">
                  <c:v>1.0030754235253898</c:v>
                </c:pt>
                <c:pt idx="6">
                  <c:v>1.2853078048131896</c:v>
                </c:pt>
                <c:pt idx="7">
                  <c:v>1.0887173564877817</c:v>
                </c:pt>
              </c:numCache>
            </c:numRef>
          </c:val>
        </c:ser>
        <c:dLbls/>
        <c:axId val="88133632"/>
        <c:axId val="88135168"/>
      </c:barChart>
      <c:catAx>
        <c:axId val="88133632"/>
        <c:scaling>
          <c:orientation val="minMax"/>
        </c:scaling>
        <c:axPos val="b"/>
        <c:tickLblPos val="nextTo"/>
        <c:txPr>
          <a:bodyPr/>
          <a:lstStyle/>
          <a:p>
            <a:pPr>
              <a:defRPr b="1"/>
            </a:pPr>
            <a:endParaRPr lang="en-US"/>
          </a:p>
        </c:txPr>
        <c:crossAx val="88135168"/>
        <c:crosses val="autoZero"/>
        <c:auto val="1"/>
        <c:lblAlgn val="ctr"/>
        <c:lblOffset val="100"/>
      </c:catAx>
      <c:valAx>
        <c:axId val="88135168"/>
        <c:scaling>
          <c:orientation val="minMax"/>
        </c:scaling>
        <c:axPos val="l"/>
        <c:majorGridlines/>
        <c:numFmt formatCode="0%" sourceLinked="1"/>
        <c:tickLblPos val="nextTo"/>
        <c:txPr>
          <a:bodyPr/>
          <a:lstStyle/>
          <a:p>
            <a:pPr>
              <a:defRPr b="1"/>
            </a:pPr>
            <a:endParaRPr lang="en-US"/>
          </a:p>
        </c:txPr>
        <c:crossAx val="88133632"/>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b"/>
      <c:layout/>
      <c:txPr>
        <a:bodyPr/>
        <a:lstStyle/>
        <a:p>
          <a:pPr>
            <a:defRPr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Sheet1!$B$11</c:f>
              <c:strCache>
                <c:ptCount val="1"/>
                <c:pt idx="0">
                  <c:v>CRL/LHL % of STE Group Total</c:v>
                </c:pt>
              </c:strCache>
            </c:strRef>
          </c:tx>
          <c:cat>
            <c:strRef>
              <c:f>Sheet1!$A$12:$A$35</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Sheet1!$B$12:$B$35</c:f>
              <c:numCache>
                <c:formatCode>0%</c:formatCode>
                <c:ptCount val="24"/>
                <c:pt idx="0">
                  <c:v>0.16307422217887449</c:v>
                </c:pt>
                <c:pt idx="1">
                  <c:v>0.19445198414852613</c:v>
                </c:pt>
                <c:pt idx="2">
                  <c:v>0.11713730763484237</c:v>
                </c:pt>
                <c:pt idx="3">
                  <c:v>0.12502848214576348</c:v>
                </c:pt>
                <c:pt idx="4">
                  <c:v>0.18786164890145748</c:v>
                </c:pt>
                <c:pt idx="5">
                  <c:v>0.17971014492753623</c:v>
                </c:pt>
                <c:pt idx="6">
                  <c:v>0.27185940551095683</c:v>
                </c:pt>
                <c:pt idx="7">
                  <c:v>0.17800632911392406</c:v>
                </c:pt>
                <c:pt idx="8">
                  <c:v>0.21212121212121213</c:v>
                </c:pt>
                <c:pt idx="9">
                  <c:v>0.15443873807776962</c:v>
                </c:pt>
                <c:pt idx="10">
                  <c:v>0.19700514740290126</c:v>
                </c:pt>
                <c:pt idx="11">
                  <c:v>0.16435702088532772</c:v>
                </c:pt>
                <c:pt idx="12">
                  <c:v>0.13183498001357569</c:v>
                </c:pt>
                <c:pt idx="13">
                  <c:v>0.22930877671668939</c:v>
                </c:pt>
                <c:pt idx="14">
                  <c:v>0.26315789473684209</c:v>
                </c:pt>
                <c:pt idx="15">
                  <c:v>0.11024224394390141</c:v>
                </c:pt>
                <c:pt idx="16">
                  <c:v>0.28887376658727459</c:v>
                </c:pt>
                <c:pt idx="17">
                  <c:v>0.25520040588533738</c:v>
                </c:pt>
                <c:pt idx="18">
                  <c:v>0.35046790562804797</c:v>
                </c:pt>
                <c:pt idx="19">
                  <c:v>0.25888146324305311</c:v>
                </c:pt>
                <c:pt idx="20">
                  <c:v>0.138442521631644</c:v>
                </c:pt>
                <c:pt idx="21">
                  <c:v>0.16326530612244897</c:v>
                </c:pt>
                <c:pt idx="22">
                  <c:v>0.1062463228083938</c:v>
                </c:pt>
                <c:pt idx="23">
                  <c:v>0.16165958323191851</c:v>
                </c:pt>
              </c:numCache>
            </c:numRef>
          </c:val>
        </c:ser>
        <c:ser>
          <c:idx val="1"/>
          <c:order val="1"/>
          <c:tx>
            <c:strRef>
              <c:f>Sheet1!$D$11</c:f>
              <c:strCache>
                <c:ptCount val="1"/>
                <c:pt idx="0">
                  <c:v>CRL/LHL % of Top ARL Libraries Total</c:v>
                </c:pt>
              </c:strCache>
            </c:strRef>
          </c:tx>
          <c:cat>
            <c:strRef>
              <c:f>Sheet1!$A$12:$A$35</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Sheet1!$D$12:$D$35</c:f>
              <c:numCache>
                <c:formatCode>0%</c:formatCode>
                <c:ptCount val="24"/>
                <c:pt idx="0">
                  <c:v>0.15743879472693031</c:v>
                </c:pt>
                <c:pt idx="1">
                  <c:v>0.18704960835509138</c:v>
                </c:pt>
                <c:pt idx="2">
                  <c:v>0.11188811188811189</c:v>
                </c:pt>
                <c:pt idx="3">
                  <c:v>0.11426446526848133</c:v>
                </c:pt>
                <c:pt idx="4">
                  <c:v>0.18502013882937698</c:v>
                </c:pt>
                <c:pt idx="5">
                  <c:v>0.17739628040057226</c:v>
                </c:pt>
                <c:pt idx="6">
                  <c:v>0.31324999999999997</c:v>
                </c:pt>
                <c:pt idx="7">
                  <c:v>0.17568974492451847</c:v>
                </c:pt>
                <c:pt idx="8">
                  <c:v>0.19444444444444445</c:v>
                </c:pt>
                <c:pt idx="9">
                  <c:v>0.14920259893679857</c:v>
                </c:pt>
                <c:pt idx="10">
                  <c:v>0.21004490271079329</c:v>
                </c:pt>
                <c:pt idx="11">
                  <c:v>0.16553662973375227</c:v>
                </c:pt>
                <c:pt idx="12">
                  <c:v>0.12961589796826339</c:v>
                </c:pt>
                <c:pt idx="13">
                  <c:v>0.24193354923833513</c:v>
                </c:pt>
                <c:pt idx="14">
                  <c:v>0.28995433789954339</c:v>
                </c:pt>
                <c:pt idx="15">
                  <c:v>0.10092338019401359</c:v>
                </c:pt>
                <c:pt idx="16">
                  <c:v>0.30917698470502547</c:v>
                </c:pt>
                <c:pt idx="17">
                  <c:v>0.27614603348888278</c:v>
                </c:pt>
                <c:pt idx="18">
                  <c:v>0.41801603521458891</c:v>
                </c:pt>
                <c:pt idx="19">
                  <c:v>0.29581993569131831</c:v>
                </c:pt>
                <c:pt idx="20">
                  <c:v>0.13864245925314628</c:v>
                </c:pt>
                <c:pt idx="21">
                  <c:v>0.1606425702811245</c:v>
                </c:pt>
                <c:pt idx="22">
                  <c:v>9.7696226500157787E-2</c:v>
                </c:pt>
                <c:pt idx="23">
                  <c:v>0.15751318021781563</c:v>
                </c:pt>
              </c:numCache>
            </c:numRef>
          </c:val>
        </c:ser>
        <c:dLbls/>
        <c:axId val="111819392"/>
        <c:axId val="111862528"/>
      </c:barChart>
      <c:catAx>
        <c:axId val="111819392"/>
        <c:scaling>
          <c:orientation val="minMax"/>
        </c:scaling>
        <c:axPos val="b"/>
        <c:tickLblPos val="nextTo"/>
        <c:txPr>
          <a:bodyPr/>
          <a:lstStyle/>
          <a:p>
            <a:pPr>
              <a:defRPr b="1"/>
            </a:pPr>
            <a:endParaRPr lang="en-US"/>
          </a:p>
        </c:txPr>
        <c:crossAx val="111862528"/>
        <c:crosses val="autoZero"/>
        <c:auto val="1"/>
        <c:lblAlgn val="ctr"/>
        <c:lblOffset val="100"/>
      </c:catAx>
      <c:valAx>
        <c:axId val="111862528"/>
        <c:scaling>
          <c:orientation val="minMax"/>
        </c:scaling>
        <c:axPos val="l"/>
        <c:majorGridlines/>
        <c:numFmt formatCode="0%" sourceLinked="1"/>
        <c:tickLblPos val="nextTo"/>
        <c:txPr>
          <a:bodyPr/>
          <a:lstStyle/>
          <a:p>
            <a:pPr>
              <a:defRPr b="1"/>
            </a:pPr>
            <a:endParaRPr lang="en-US"/>
          </a:p>
        </c:txPr>
        <c:crossAx val="111819392"/>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b"/>
      <c:layout/>
      <c:txPr>
        <a:bodyPr/>
        <a:lstStyle/>
        <a:p>
          <a:pPr>
            <a:defRPr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Sheet1!$C$11</c:f>
              <c:strCache>
                <c:ptCount val="1"/>
                <c:pt idx="0">
                  <c:v>CRL/LHL % of STE Group Average</c:v>
                </c:pt>
              </c:strCache>
            </c:strRef>
          </c:tx>
          <c:cat>
            <c:strRef>
              <c:f>Sheet1!$A$12:$A$35</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Sheet1!$C$12:$C$35</c:f>
              <c:numCache>
                <c:formatCode>0%</c:formatCode>
                <c:ptCount val="24"/>
                <c:pt idx="0">
                  <c:v>0.53814493319028578</c:v>
                </c:pt>
                <c:pt idx="1">
                  <c:v>0.64169154769013625</c:v>
                </c:pt>
                <c:pt idx="2">
                  <c:v>0.38655311519497981</c:v>
                </c:pt>
                <c:pt idx="3">
                  <c:v>0.41259399108101946</c:v>
                </c:pt>
                <c:pt idx="4">
                  <c:v>0.61994344137480961</c:v>
                </c:pt>
                <c:pt idx="5">
                  <c:v>0.59304347826086956</c:v>
                </c:pt>
                <c:pt idx="6">
                  <c:v>0.8971360381861575</c:v>
                </c:pt>
                <c:pt idx="7">
                  <c:v>0.58742088607594933</c:v>
                </c:pt>
                <c:pt idx="8">
                  <c:v>0.7</c:v>
                </c:pt>
                <c:pt idx="9">
                  <c:v>0.50964783565663974</c:v>
                </c:pt>
                <c:pt idx="10">
                  <c:v>0.65011698642957416</c:v>
                </c:pt>
                <c:pt idx="11">
                  <c:v>0.54237816892158153</c:v>
                </c:pt>
                <c:pt idx="12">
                  <c:v>0.43505543404479974</c:v>
                </c:pt>
                <c:pt idx="13">
                  <c:v>0.75671896316507503</c:v>
                </c:pt>
                <c:pt idx="14">
                  <c:v>0.86842105263157887</c:v>
                </c:pt>
                <c:pt idx="15">
                  <c:v>0.36379940501487462</c:v>
                </c:pt>
                <c:pt idx="16">
                  <c:v>0.95328342973800606</c:v>
                </c:pt>
                <c:pt idx="17">
                  <c:v>0.84216133942161342</c:v>
                </c:pt>
                <c:pt idx="18">
                  <c:v>1.1565440885725584</c:v>
                </c:pt>
                <c:pt idx="19">
                  <c:v>0.85430882870207514</c:v>
                </c:pt>
                <c:pt idx="20">
                  <c:v>0.45686032138442517</c:v>
                </c:pt>
                <c:pt idx="21">
                  <c:v>0.53877551020408154</c:v>
                </c:pt>
                <c:pt idx="22">
                  <c:v>0.35061286526769952</c:v>
                </c:pt>
                <c:pt idx="23">
                  <c:v>0.53347662466533108</c:v>
                </c:pt>
              </c:numCache>
            </c:numRef>
          </c:val>
        </c:ser>
        <c:ser>
          <c:idx val="1"/>
          <c:order val="1"/>
          <c:tx>
            <c:strRef>
              <c:f>Sheet1!$E$11</c:f>
              <c:strCache>
                <c:ptCount val="1"/>
                <c:pt idx="0">
                  <c:v>CRL/LHL % of Top ARL Libraries Average</c:v>
                </c:pt>
              </c:strCache>
            </c:strRef>
          </c:tx>
          <c:cat>
            <c:strRef>
              <c:f>Sheet1!$A$12:$A$35</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Sheet1!$E$12:$E$35</c:f>
              <c:numCache>
                <c:formatCode>0%</c:formatCode>
                <c:ptCount val="24"/>
                <c:pt idx="0">
                  <c:v>0.85016949152542376</c:v>
                </c:pt>
                <c:pt idx="1">
                  <c:v>1.0100678851174936</c:v>
                </c:pt>
                <c:pt idx="2">
                  <c:v>0.60419580419580421</c:v>
                </c:pt>
                <c:pt idx="3">
                  <c:v>0.61702811244979916</c:v>
                </c:pt>
                <c:pt idx="4">
                  <c:v>0.99910874967863583</c:v>
                </c:pt>
                <c:pt idx="5">
                  <c:v>0.95793991416309021</c:v>
                </c:pt>
                <c:pt idx="6">
                  <c:v>1.6915500000000001</c:v>
                </c:pt>
                <c:pt idx="7">
                  <c:v>0.94872462259239987</c:v>
                </c:pt>
                <c:pt idx="8">
                  <c:v>1.05</c:v>
                </c:pt>
                <c:pt idx="9">
                  <c:v>0.80569403425871244</c:v>
                </c:pt>
                <c:pt idx="10">
                  <c:v>1.1342424746382838</c:v>
                </c:pt>
                <c:pt idx="11">
                  <c:v>0.89389780056226231</c:v>
                </c:pt>
                <c:pt idx="12">
                  <c:v>0.69992584902862232</c:v>
                </c:pt>
                <c:pt idx="13">
                  <c:v>1.3064411658870099</c:v>
                </c:pt>
                <c:pt idx="14">
                  <c:v>1.5657534246575342</c:v>
                </c:pt>
                <c:pt idx="15">
                  <c:v>0.54498625304767345</c:v>
                </c:pt>
                <c:pt idx="16">
                  <c:v>1.6695557174071378</c:v>
                </c:pt>
                <c:pt idx="17">
                  <c:v>1.4911885808399672</c:v>
                </c:pt>
                <c:pt idx="18">
                  <c:v>2.2572865901587802</c:v>
                </c:pt>
                <c:pt idx="19">
                  <c:v>1.597427652733119</c:v>
                </c:pt>
                <c:pt idx="20">
                  <c:v>0.74866927996698995</c:v>
                </c:pt>
                <c:pt idx="21">
                  <c:v>0.86746987951807242</c:v>
                </c:pt>
                <c:pt idx="22">
                  <c:v>0.52755962310085214</c:v>
                </c:pt>
                <c:pt idx="23">
                  <c:v>0.85057117317620445</c:v>
                </c:pt>
              </c:numCache>
            </c:numRef>
          </c:val>
        </c:ser>
        <c:dLbls/>
        <c:axId val="119015680"/>
        <c:axId val="119058432"/>
      </c:barChart>
      <c:catAx>
        <c:axId val="119015680"/>
        <c:scaling>
          <c:orientation val="minMax"/>
        </c:scaling>
        <c:axPos val="b"/>
        <c:tickLblPos val="nextTo"/>
        <c:txPr>
          <a:bodyPr/>
          <a:lstStyle/>
          <a:p>
            <a:pPr>
              <a:defRPr b="1"/>
            </a:pPr>
            <a:endParaRPr lang="en-US"/>
          </a:p>
        </c:txPr>
        <c:crossAx val="119058432"/>
        <c:crosses val="autoZero"/>
        <c:auto val="1"/>
        <c:lblAlgn val="ctr"/>
        <c:lblOffset val="100"/>
      </c:catAx>
      <c:valAx>
        <c:axId val="119058432"/>
        <c:scaling>
          <c:orientation val="minMax"/>
        </c:scaling>
        <c:axPos val="l"/>
        <c:majorGridlines/>
        <c:numFmt formatCode="0%" sourceLinked="1"/>
        <c:tickLblPos val="nextTo"/>
        <c:txPr>
          <a:bodyPr/>
          <a:lstStyle/>
          <a:p>
            <a:pPr>
              <a:defRPr b="1"/>
            </a:pPr>
            <a:endParaRPr lang="en-US"/>
          </a:p>
        </c:txPr>
        <c:crossAx val="119015680"/>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b"/>
      <c:layout/>
      <c:txPr>
        <a:bodyPr/>
        <a:lstStyle/>
        <a:p>
          <a:pPr>
            <a:defRPr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Sheet1!$B$37</c:f>
              <c:strCache>
                <c:ptCount val="1"/>
                <c:pt idx="0">
                  <c:v>CRL/LHL % of STE Group Total</c:v>
                </c:pt>
              </c:strCache>
            </c:strRef>
          </c:tx>
          <c:cat>
            <c:strRef>
              <c:f>Sheet1!$A$38:$A$44</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Sheet1!$B$38:$B$44</c:f>
              <c:numCache>
                <c:formatCode>0%</c:formatCode>
                <c:ptCount val="7"/>
                <c:pt idx="0">
                  <c:v>0.32875747976064768</c:v>
                </c:pt>
                <c:pt idx="1">
                  <c:v>0.25392849009337282</c:v>
                </c:pt>
                <c:pt idx="2">
                  <c:v>0.39138729899155084</c:v>
                </c:pt>
                <c:pt idx="3">
                  <c:v>0.38458831808585503</c:v>
                </c:pt>
                <c:pt idx="4">
                  <c:v>0.35152374202693126</c:v>
                </c:pt>
                <c:pt idx="5">
                  <c:v>0.3572816643804298</c:v>
                </c:pt>
                <c:pt idx="6">
                  <c:v>0.33521680766709333</c:v>
                </c:pt>
              </c:numCache>
            </c:numRef>
          </c:val>
        </c:ser>
        <c:ser>
          <c:idx val="1"/>
          <c:order val="1"/>
          <c:tx>
            <c:strRef>
              <c:f>Sheet1!$D$37</c:f>
              <c:strCache>
                <c:ptCount val="1"/>
                <c:pt idx="0">
                  <c:v>CRL/LHL % of Top ARL Libraries Total</c:v>
                </c:pt>
              </c:strCache>
            </c:strRef>
          </c:tx>
          <c:cat>
            <c:strRef>
              <c:f>Sheet1!$A$38:$A$44</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Sheet1!$D$38:$D$44</c:f>
              <c:numCache>
                <c:formatCode>0%</c:formatCode>
                <c:ptCount val="7"/>
                <c:pt idx="0">
                  <c:v>0.3847315666620898</c:v>
                </c:pt>
                <c:pt idx="1">
                  <c:v>0.22063188444034035</c:v>
                </c:pt>
                <c:pt idx="2">
                  <c:v>0.47361477572559368</c:v>
                </c:pt>
                <c:pt idx="3">
                  <c:v>0.40631970260223049</c:v>
                </c:pt>
                <c:pt idx="4">
                  <c:v>0.40692124105011934</c:v>
                </c:pt>
                <c:pt idx="5">
                  <c:v>0.4254406860409719</c:v>
                </c:pt>
                <c:pt idx="6">
                  <c:v>0.36426548162219924</c:v>
                </c:pt>
              </c:numCache>
            </c:numRef>
          </c:val>
        </c:ser>
        <c:dLbls/>
        <c:axId val="181824896"/>
        <c:axId val="35243136"/>
      </c:barChart>
      <c:catAx>
        <c:axId val="181824896"/>
        <c:scaling>
          <c:orientation val="minMax"/>
        </c:scaling>
        <c:axPos val="b"/>
        <c:tickLblPos val="nextTo"/>
        <c:txPr>
          <a:bodyPr/>
          <a:lstStyle/>
          <a:p>
            <a:pPr>
              <a:defRPr b="1"/>
            </a:pPr>
            <a:endParaRPr lang="en-US"/>
          </a:p>
        </c:txPr>
        <c:crossAx val="35243136"/>
        <c:crosses val="autoZero"/>
        <c:auto val="1"/>
        <c:lblAlgn val="ctr"/>
        <c:lblOffset val="100"/>
      </c:catAx>
      <c:valAx>
        <c:axId val="35243136"/>
        <c:scaling>
          <c:orientation val="minMax"/>
        </c:scaling>
        <c:axPos val="l"/>
        <c:majorGridlines/>
        <c:numFmt formatCode="0%" sourceLinked="1"/>
        <c:tickLblPos val="nextTo"/>
        <c:txPr>
          <a:bodyPr/>
          <a:lstStyle/>
          <a:p>
            <a:pPr>
              <a:defRPr b="1"/>
            </a:pPr>
            <a:endParaRPr lang="en-US"/>
          </a:p>
        </c:txPr>
        <c:crossAx val="181824896"/>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b"/>
      <c:layout/>
      <c:txPr>
        <a:bodyPr/>
        <a:lstStyle/>
        <a:p>
          <a:pPr>
            <a:defRPr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92086945246908636"/>
          <c:h val="0.69958657765181953"/>
        </c:manualLayout>
      </c:layout>
      <c:barChart>
        <c:barDir val="col"/>
        <c:grouping val="clustered"/>
        <c:ser>
          <c:idx val="0"/>
          <c:order val="0"/>
          <c:tx>
            <c:strRef>
              <c:f>Sheet1!$C$37</c:f>
              <c:strCache>
                <c:ptCount val="1"/>
                <c:pt idx="0">
                  <c:v>CRL/LHL % of STE Group Average</c:v>
                </c:pt>
              </c:strCache>
            </c:strRef>
          </c:tx>
          <c:cat>
            <c:strRef>
              <c:f>Sheet1!$A$38:$A$44</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Sheet1!$C$38:$C$44</c:f>
              <c:numCache>
                <c:formatCode>0%</c:formatCode>
                <c:ptCount val="7"/>
                <c:pt idx="0">
                  <c:v>1.0848996832101372</c:v>
                </c:pt>
                <c:pt idx="1">
                  <c:v>0.83796401730813019</c:v>
                </c:pt>
                <c:pt idx="2">
                  <c:v>1.2915780866721176</c:v>
                </c:pt>
                <c:pt idx="3">
                  <c:v>1.2691414496833215</c:v>
                </c:pt>
                <c:pt idx="4">
                  <c:v>1.1600283486888729</c:v>
                </c:pt>
                <c:pt idx="5">
                  <c:v>1.1790294924554183</c:v>
                </c:pt>
                <c:pt idx="6">
                  <c:v>1.1062154653014078</c:v>
                </c:pt>
              </c:numCache>
            </c:numRef>
          </c:val>
        </c:ser>
        <c:ser>
          <c:idx val="1"/>
          <c:order val="1"/>
          <c:tx>
            <c:strRef>
              <c:f>Sheet1!$E$37</c:f>
              <c:strCache>
                <c:ptCount val="1"/>
                <c:pt idx="0">
                  <c:v>CRL/LHL % of Top ARL Libraries Average</c:v>
                </c:pt>
              </c:strCache>
            </c:strRef>
          </c:tx>
          <c:cat>
            <c:strRef>
              <c:f>Sheet1!$A$38:$A$44</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Sheet1!$E$38:$E$44</c:f>
              <c:numCache>
                <c:formatCode>0%</c:formatCode>
                <c:ptCount val="7"/>
                <c:pt idx="0">
                  <c:v>2.077550459975285</c:v>
                </c:pt>
                <c:pt idx="1">
                  <c:v>1.1914121759778378</c:v>
                </c:pt>
                <c:pt idx="2">
                  <c:v>2.557519788918206</c:v>
                </c:pt>
                <c:pt idx="3">
                  <c:v>2.194126394052045</c:v>
                </c:pt>
                <c:pt idx="4">
                  <c:v>2.1973747016706446</c:v>
                </c:pt>
                <c:pt idx="5">
                  <c:v>2.2973797046212483</c:v>
                </c:pt>
                <c:pt idx="6">
                  <c:v>1.9670336007598761</c:v>
                </c:pt>
              </c:numCache>
            </c:numRef>
          </c:val>
        </c:ser>
        <c:dLbls/>
        <c:axId val="35396224"/>
        <c:axId val="35402112"/>
      </c:barChart>
      <c:catAx>
        <c:axId val="35396224"/>
        <c:scaling>
          <c:orientation val="minMax"/>
        </c:scaling>
        <c:axPos val="b"/>
        <c:tickLblPos val="nextTo"/>
        <c:txPr>
          <a:bodyPr/>
          <a:lstStyle/>
          <a:p>
            <a:pPr>
              <a:defRPr b="1"/>
            </a:pPr>
            <a:endParaRPr lang="en-US"/>
          </a:p>
        </c:txPr>
        <c:crossAx val="35402112"/>
        <c:crosses val="autoZero"/>
        <c:auto val="1"/>
        <c:lblAlgn val="ctr"/>
        <c:lblOffset val="100"/>
      </c:catAx>
      <c:valAx>
        <c:axId val="35402112"/>
        <c:scaling>
          <c:orientation val="minMax"/>
        </c:scaling>
        <c:axPos val="l"/>
        <c:majorGridlines/>
        <c:numFmt formatCode="0%" sourceLinked="1"/>
        <c:tickLblPos val="nextTo"/>
        <c:txPr>
          <a:bodyPr/>
          <a:lstStyle/>
          <a:p>
            <a:pPr>
              <a:defRPr b="1"/>
            </a:pPr>
            <a:endParaRPr lang="en-US"/>
          </a:p>
        </c:txPr>
        <c:crossAx val="35396224"/>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b"/>
      <c:layout/>
      <c:txPr>
        <a:bodyPr/>
        <a:lstStyle/>
        <a:p>
          <a:pPr>
            <a:defRPr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83008447242064543"/>
          <c:h val="0.69958657765181953"/>
        </c:manualLayout>
      </c:layout>
      <c:barChart>
        <c:barDir val="col"/>
        <c:grouping val="clustered"/>
        <c:ser>
          <c:idx val="0"/>
          <c:order val="0"/>
          <c:tx>
            <c:strRef>
              <c:f>Sheet1!$B$46</c:f>
              <c:strCache>
                <c:ptCount val="1"/>
                <c:pt idx="0">
                  <c:v>CRL/LHL % of STE Group Total</c:v>
                </c:pt>
              </c:strCache>
            </c:strRef>
          </c:tx>
          <c:cat>
            <c:strRef>
              <c:f>Sheet1!$A$47:$A$61</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Sheet1!$B$47:$B$61</c:f>
              <c:numCache>
                <c:formatCode>0%</c:formatCode>
                <c:ptCount val="15"/>
                <c:pt idx="0">
                  <c:v>0.14169096209912538</c:v>
                </c:pt>
                <c:pt idx="1">
                  <c:v>0.12512800819252431</c:v>
                </c:pt>
                <c:pt idx="2">
                  <c:v>8.5320391081100094E-2</c:v>
                </c:pt>
                <c:pt idx="3">
                  <c:v>0.1222231330436921</c:v>
                </c:pt>
                <c:pt idx="4">
                  <c:v>0.22430715935334872</c:v>
                </c:pt>
                <c:pt idx="5">
                  <c:v>0.16510148439866706</c:v>
                </c:pt>
                <c:pt idx="6">
                  <c:v>0.25511363636363638</c:v>
                </c:pt>
                <c:pt idx="7">
                  <c:v>0.15609756097560976</c:v>
                </c:pt>
                <c:pt idx="8">
                  <c:v>0.18932038834951456</c:v>
                </c:pt>
                <c:pt idx="9">
                  <c:v>5.7787738114294863E-2</c:v>
                </c:pt>
                <c:pt idx="10">
                  <c:v>0.1723076923076923</c:v>
                </c:pt>
                <c:pt idx="11">
                  <c:v>0.34418604651162793</c:v>
                </c:pt>
                <c:pt idx="12">
                  <c:v>0.13113271535157134</c:v>
                </c:pt>
                <c:pt idx="13">
                  <c:v>0.15416200074654721</c:v>
                </c:pt>
                <c:pt idx="14">
                  <c:v>0.14299914377663395</c:v>
                </c:pt>
              </c:numCache>
            </c:numRef>
          </c:val>
        </c:ser>
        <c:ser>
          <c:idx val="1"/>
          <c:order val="1"/>
          <c:tx>
            <c:strRef>
              <c:f>Sheet1!$D$46</c:f>
              <c:strCache>
                <c:ptCount val="1"/>
                <c:pt idx="0">
                  <c:v>CRL/LHL % of Top ARL Libraries Total</c:v>
                </c:pt>
              </c:strCache>
            </c:strRef>
          </c:tx>
          <c:cat>
            <c:strRef>
              <c:f>Sheet1!$A$47:$A$61</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Sheet1!$D$47:$D$61</c:f>
              <c:numCache>
                <c:formatCode>0%</c:formatCode>
                <c:ptCount val="15"/>
                <c:pt idx="0">
                  <c:v>0.12899458541246417</c:v>
                </c:pt>
                <c:pt idx="1">
                  <c:v>0.13035071342845714</c:v>
                </c:pt>
                <c:pt idx="2">
                  <c:v>9.3733096360404916E-2</c:v>
                </c:pt>
                <c:pt idx="3">
                  <c:v>0.12526253885575064</c:v>
                </c:pt>
                <c:pt idx="4">
                  <c:v>0.28015143320713898</c:v>
                </c:pt>
                <c:pt idx="5">
                  <c:v>0.2388255915863278</c:v>
                </c:pt>
                <c:pt idx="6">
                  <c:v>0.31934566145092463</c:v>
                </c:pt>
                <c:pt idx="7">
                  <c:v>0.16161616161616163</c:v>
                </c:pt>
                <c:pt idx="8">
                  <c:v>0.2</c:v>
                </c:pt>
                <c:pt idx="9">
                  <c:v>4.7487503288608263E-2</c:v>
                </c:pt>
                <c:pt idx="10">
                  <c:v>0.17573221757322174</c:v>
                </c:pt>
                <c:pt idx="11">
                  <c:v>0.54256619144602847</c:v>
                </c:pt>
                <c:pt idx="12">
                  <c:v>0.13190811917216283</c:v>
                </c:pt>
                <c:pt idx="13">
                  <c:v>0.16269908267206934</c:v>
                </c:pt>
                <c:pt idx="14">
                  <c:v>0.15240192993496959</c:v>
                </c:pt>
              </c:numCache>
            </c:numRef>
          </c:val>
        </c:ser>
        <c:dLbls/>
        <c:axId val="38446976"/>
        <c:axId val="38448512"/>
      </c:barChart>
      <c:catAx>
        <c:axId val="38446976"/>
        <c:scaling>
          <c:orientation val="minMax"/>
        </c:scaling>
        <c:axPos val="b"/>
        <c:tickLblPos val="nextTo"/>
        <c:txPr>
          <a:bodyPr/>
          <a:lstStyle/>
          <a:p>
            <a:pPr>
              <a:defRPr b="1"/>
            </a:pPr>
            <a:endParaRPr lang="en-US"/>
          </a:p>
        </c:txPr>
        <c:crossAx val="38448512"/>
        <c:crosses val="autoZero"/>
        <c:auto val="1"/>
        <c:lblAlgn val="ctr"/>
        <c:lblOffset val="100"/>
      </c:catAx>
      <c:valAx>
        <c:axId val="38448512"/>
        <c:scaling>
          <c:orientation val="minMax"/>
        </c:scaling>
        <c:axPos val="l"/>
        <c:majorGridlines/>
        <c:numFmt formatCode="0%" sourceLinked="1"/>
        <c:tickLblPos val="nextTo"/>
        <c:txPr>
          <a:bodyPr/>
          <a:lstStyle/>
          <a:p>
            <a:pPr>
              <a:defRPr b="1"/>
            </a:pPr>
            <a:endParaRPr lang="en-US"/>
          </a:p>
        </c:txPr>
        <c:crossAx val="38446976"/>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r"/>
      <c:layout>
        <c:manualLayout>
          <c:xMode val="edge"/>
          <c:yMode val="edge"/>
          <c:x val="0.90204727296415599"/>
          <c:y val="0.32851506247903167"/>
          <c:w val="8.9167087981487939E-2"/>
          <c:h val="0.32886134825462138"/>
        </c:manualLayout>
      </c:layout>
      <c:txPr>
        <a:bodyPr/>
        <a:lstStyle/>
        <a:p>
          <a:pPr>
            <a:defRPr sz="1100"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Average Holdings at Top 20 ARL Libraries and Top STE Sites</a:t>
            </a:r>
            <a:endParaRPr lang="en-US">
              <a:effectLst/>
            </a:endParaRPr>
          </a:p>
        </c:rich>
      </c:tx>
      <c:layout/>
      <c:overlay val="1"/>
    </c:title>
    <c:plotArea>
      <c:layout>
        <c:manualLayout>
          <c:layoutTarget val="inner"/>
          <c:xMode val="edge"/>
          <c:yMode val="edge"/>
          <c:x val="5.9377462507668989E-2"/>
          <c:y val="0.14867661022891615"/>
          <c:w val="0.81544174066338504"/>
          <c:h val="0.69958657765181953"/>
        </c:manualLayout>
      </c:layout>
      <c:barChart>
        <c:barDir val="col"/>
        <c:grouping val="clustered"/>
        <c:ser>
          <c:idx val="0"/>
          <c:order val="0"/>
          <c:tx>
            <c:strRef>
              <c:f>Sheet1!$C$46</c:f>
              <c:strCache>
                <c:ptCount val="1"/>
                <c:pt idx="0">
                  <c:v>CRL/LHL % of STE Group Average</c:v>
                </c:pt>
              </c:strCache>
            </c:strRef>
          </c:tx>
          <c:cat>
            <c:strRef>
              <c:f>Sheet1!$A$47:$A$61</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Sheet1!$C$47:$C$61</c:f>
              <c:numCache>
                <c:formatCode>0%</c:formatCode>
                <c:ptCount val="15"/>
                <c:pt idx="0">
                  <c:v>0.46758017492711368</c:v>
                </c:pt>
                <c:pt idx="1">
                  <c:v>0.41292242703533022</c:v>
                </c:pt>
                <c:pt idx="2">
                  <c:v>0.28155729056763029</c:v>
                </c:pt>
                <c:pt idx="3">
                  <c:v>0.40333633904418392</c:v>
                </c:pt>
                <c:pt idx="4">
                  <c:v>0.74021362586605077</c:v>
                </c:pt>
                <c:pt idx="5">
                  <c:v>0.5448348985156013</c:v>
                </c:pt>
                <c:pt idx="6">
                  <c:v>0.84187499999999993</c:v>
                </c:pt>
                <c:pt idx="7">
                  <c:v>0.51512195121951221</c:v>
                </c:pt>
                <c:pt idx="8">
                  <c:v>0.62475728155339805</c:v>
                </c:pt>
                <c:pt idx="9">
                  <c:v>0.19069953577717302</c:v>
                </c:pt>
                <c:pt idx="10">
                  <c:v>0.56861538461538452</c:v>
                </c:pt>
                <c:pt idx="11">
                  <c:v>1.135813953488372</c:v>
                </c:pt>
                <c:pt idx="12">
                  <c:v>0.43273796066018533</c:v>
                </c:pt>
                <c:pt idx="13">
                  <c:v>0.5087346024636058</c:v>
                </c:pt>
                <c:pt idx="14">
                  <c:v>0.47189717446289203</c:v>
                </c:pt>
              </c:numCache>
            </c:numRef>
          </c:val>
        </c:ser>
        <c:ser>
          <c:idx val="1"/>
          <c:order val="1"/>
          <c:tx>
            <c:strRef>
              <c:f>Sheet1!$E$46</c:f>
              <c:strCache>
                <c:ptCount val="1"/>
                <c:pt idx="0">
                  <c:v>CRL/LHL % of Top ARL Libraries Average</c:v>
                </c:pt>
              </c:strCache>
            </c:strRef>
          </c:tx>
          <c:cat>
            <c:strRef>
              <c:f>Sheet1!$A$47:$A$61</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Sheet1!$E$47:$E$61</c:f>
              <c:numCache>
                <c:formatCode>0%</c:formatCode>
                <c:ptCount val="15"/>
                <c:pt idx="0">
                  <c:v>0.69657076122730655</c:v>
                </c:pt>
                <c:pt idx="1">
                  <c:v>0.70389385251366854</c:v>
                </c:pt>
                <c:pt idx="2">
                  <c:v>0.50615872034618659</c:v>
                </c:pt>
                <c:pt idx="3">
                  <c:v>0.67641770982105354</c:v>
                </c:pt>
                <c:pt idx="4">
                  <c:v>1.5128177393185507</c:v>
                </c:pt>
                <c:pt idx="5">
                  <c:v>1.2896581945661703</c:v>
                </c:pt>
                <c:pt idx="6">
                  <c:v>1.7244665718349927</c:v>
                </c:pt>
                <c:pt idx="7">
                  <c:v>0.8727272727272728</c:v>
                </c:pt>
                <c:pt idx="8">
                  <c:v>1.08</c:v>
                </c:pt>
                <c:pt idx="9">
                  <c:v>0.25643251775848463</c:v>
                </c:pt>
                <c:pt idx="10">
                  <c:v>0.94895397489539746</c:v>
                </c:pt>
                <c:pt idx="11">
                  <c:v>2.9298574338085541</c:v>
                </c:pt>
                <c:pt idx="12">
                  <c:v>0.71230384352967935</c:v>
                </c:pt>
                <c:pt idx="13">
                  <c:v>0.8785750464291745</c:v>
                </c:pt>
                <c:pt idx="14">
                  <c:v>0.82297042164883583</c:v>
                </c:pt>
              </c:numCache>
            </c:numRef>
          </c:val>
        </c:ser>
        <c:dLbls/>
        <c:axId val="38605952"/>
        <c:axId val="38607488"/>
      </c:barChart>
      <c:catAx>
        <c:axId val="38605952"/>
        <c:scaling>
          <c:orientation val="minMax"/>
        </c:scaling>
        <c:axPos val="b"/>
        <c:tickLblPos val="nextTo"/>
        <c:txPr>
          <a:bodyPr/>
          <a:lstStyle/>
          <a:p>
            <a:pPr>
              <a:defRPr b="1"/>
            </a:pPr>
            <a:endParaRPr lang="en-US"/>
          </a:p>
        </c:txPr>
        <c:crossAx val="38607488"/>
        <c:crosses val="autoZero"/>
        <c:auto val="1"/>
        <c:lblAlgn val="ctr"/>
        <c:lblOffset val="100"/>
      </c:catAx>
      <c:valAx>
        <c:axId val="38607488"/>
        <c:scaling>
          <c:orientation val="minMax"/>
        </c:scaling>
        <c:axPos val="l"/>
        <c:majorGridlines/>
        <c:numFmt formatCode="0%" sourceLinked="1"/>
        <c:tickLblPos val="nextTo"/>
        <c:txPr>
          <a:bodyPr/>
          <a:lstStyle/>
          <a:p>
            <a:pPr>
              <a:defRPr b="1"/>
            </a:pPr>
            <a:endParaRPr lang="en-US"/>
          </a:p>
        </c:txPr>
        <c:crossAx val="38605952"/>
        <c:crosses val="autoZero"/>
        <c:crossBetween val="between"/>
      </c:valAx>
      <c:spPr>
        <a:gradFill>
          <a:gsLst>
            <a:gs pos="0">
              <a:srgbClr val="8488C4">
                <a:alpha val="14000"/>
              </a:srgbClr>
            </a:gs>
            <a:gs pos="53000">
              <a:srgbClr val="D4DEFF"/>
            </a:gs>
            <a:gs pos="83000">
              <a:srgbClr val="D4DEFF"/>
            </a:gs>
            <a:gs pos="100000">
              <a:srgbClr val="96AB94"/>
            </a:gs>
          </a:gsLst>
          <a:lin ang="5400000" scaled="0"/>
        </a:gradFill>
      </c:spPr>
    </c:plotArea>
    <c:legend>
      <c:legendPos val="r"/>
      <c:layout>
        <c:manualLayout>
          <c:xMode val="edge"/>
          <c:yMode val="edge"/>
          <c:x val="0.87582214038690243"/>
          <c:y val="0.28417397829032587"/>
          <c:w val="0.11539222055874128"/>
          <c:h val="0.34095437121517747"/>
        </c:manualLayout>
      </c:layout>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Comparison of Combined CRL and LHL  Monographic Holdings to Total Holdings at Top 20 ARL Libraries and Top STE Sites</a:t>
            </a:r>
            <a:endParaRPr lang="en-US">
              <a:effectLst/>
            </a:endParaRPr>
          </a:p>
        </c:rich>
      </c:tx>
      <c:layout/>
      <c:overlay val="1"/>
    </c:title>
    <c:plotArea>
      <c:layout>
        <c:manualLayout>
          <c:layoutTarget val="inner"/>
          <c:xMode val="edge"/>
          <c:yMode val="edge"/>
          <c:x val="5.9377462507668989E-2"/>
          <c:y val="0.11844401834965465"/>
          <c:w val="0.83008447242064543"/>
          <c:h val="0.67241270408563258"/>
        </c:manualLayout>
      </c:layout>
      <c:barChart>
        <c:barDir val="col"/>
        <c:grouping val="clustered"/>
        <c:ser>
          <c:idx val="0"/>
          <c:order val="0"/>
          <c:tx>
            <c:strRef>
              <c:f>Sheet1!$B$63</c:f>
              <c:strCache>
                <c:ptCount val="1"/>
                <c:pt idx="0">
                  <c:v>CRL/LHL % of STE Group Total</c:v>
                </c:pt>
              </c:strCache>
            </c:strRef>
          </c:tx>
          <c:cat>
            <c:strRef>
              <c:f>Sheet1!$A$64:$A$84</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Sheet1!$B$64:$B$84</c:f>
              <c:numCache>
                <c:formatCode>0%</c:formatCode>
                <c:ptCount val="21"/>
                <c:pt idx="0">
                  <c:v>0.25448855213309174</c:v>
                </c:pt>
                <c:pt idx="1">
                  <c:v>0.19019120746763024</c:v>
                </c:pt>
                <c:pt idx="2">
                  <c:v>0.31974253500713995</c:v>
                </c:pt>
                <c:pt idx="3">
                  <c:v>3.200684987360352E-2</c:v>
                </c:pt>
                <c:pt idx="4">
                  <c:v>0.29758059538749565</c:v>
                </c:pt>
                <c:pt idx="5">
                  <c:v>0.18089474401136429</c:v>
                </c:pt>
                <c:pt idx="6">
                  <c:v>0.33437288565629231</c:v>
                </c:pt>
                <c:pt idx="7">
                  <c:v>0.12770380127189282</c:v>
                </c:pt>
                <c:pt idx="8">
                  <c:v>5.1269765213224724E-2</c:v>
                </c:pt>
                <c:pt idx="9">
                  <c:v>5.8887283236994221E-2</c:v>
                </c:pt>
                <c:pt idx="10">
                  <c:v>0.21989628431419192</c:v>
                </c:pt>
                <c:pt idx="11">
                  <c:v>0.31612175267979475</c:v>
                </c:pt>
                <c:pt idx="12">
                  <c:v>0.34040708386621288</c:v>
                </c:pt>
                <c:pt idx="13">
                  <c:v>7.6404048422306012E-2</c:v>
                </c:pt>
                <c:pt idx="14">
                  <c:v>0.33142270159219311</c:v>
                </c:pt>
                <c:pt idx="15">
                  <c:v>0.2474122566493008</c:v>
                </c:pt>
                <c:pt idx="16">
                  <c:v>0.19084536958368734</c:v>
                </c:pt>
                <c:pt idx="17">
                  <c:v>0.10196870267541645</c:v>
                </c:pt>
                <c:pt idx="18">
                  <c:v>3.1191437971098988E-2</c:v>
                </c:pt>
                <c:pt idx="19">
                  <c:v>0.13750754982887053</c:v>
                </c:pt>
                <c:pt idx="20">
                  <c:v>0.23357089697798017</c:v>
                </c:pt>
              </c:numCache>
            </c:numRef>
          </c:val>
        </c:ser>
        <c:ser>
          <c:idx val="1"/>
          <c:order val="1"/>
          <c:tx>
            <c:strRef>
              <c:f>Sheet1!$D$63</c:f>
              <c:strCache>
                <c:ptCount val="1"/>
                <c:pt idx="0">
                  <c:v>CRL/LHL % of Top ARL Libraries Total</c:v>
                </c:pt>
              </c:strCache>
            </c:strRef>
          </c:tx>
          <c:cat>
            <c:strRef>
              <c:f>Sheet1!$A$64:$A$84</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Sheet1!$D$64:$D$84</c:f>
              <c:numCache>
                <c:formatCode>0%</c:formatCode>
                <c:ptCount val="21"/>
                <c:pt idx="0">
                  <c:v>0.25948941887806515</c:v>
                </c:pt>
                <c:pt idx="1">
                  <c:v>0.18855181163476248</c:v>
                </c:pt>
                <c:pt idx="2">
                  <c:v>0.34459630182611689</c:v>
                </c:pt>
                <c:pt idx="3">
                  <c:v>1.9822481471661428E-2</c:v>
                </c:pt>
                <c:pt idx="4">
                  <c:v>0.37363417973290625</c:v>
                </c:pt>
                <c:pt idx="5">
                  <c:v>0.16870837189887661</c:v>
                </c:pt>
                <c:pt idx="6">
                  <c:v>0.39404736691292808</c:v>
                </c:pt>
                <c:pt idx="7">
                  <c:v>0.12099998049960024</c:v>
                </c:pt>
                <c:pt idx="8">
                  <c:v>3.6253630203291386E-2</c:v>
                </c:pt>
                <c:pt idx="9">
                  <c:v>6.1599508715574659E-2</c:v>
                </c:pt>
                <c:pt idx="10">
                  <c:v>0.2135464793938274</c:v>
                </c:pt>
                <c:pt idx="11">
                  <c:v>0.32098529692572081</c:v>
                </c:pt>
                <c:pt idx="12">
                  <c:v>0.39100664790976769</c:v>
                </c:pt>
                <c:pt idx="13">
                  <c:v>5.6986382474837179E-2</c:v>
                </c:pt>
                <c:pt idx="14">
                  <c:v>0.33286563222185539</c:v>
                </c:pt>
                <c:pt idx="15">
                  <c:v>0.2557167401739377</c:v>
                </c:pt>
                <c:pt idx="16">
                  <c:v>0.18531504589048159</c:v>
                </c:pt>
                <c:pt idx="17">
                  <c:v>7.5863795693540306E-2</c:v>
                </c:pt>
                <c:pt idx="18">
                  <c:v>2.1902506067783725E-2</c:v>
                </c:pt>
                <c:pt idx="19">
                  <c:v>0.12294122941229413</c:v>
                </c:pt>
                <c:pt idx="20">
                  <c:v>0.22987048878808383</c:v>
                </c:pt>
              </c:numCache>
            </c:numRef>
          </c:val>
        </c:ser>
        <c:dLbls/>
        <c:axId val="38667392"/>
        <c:axId val="38668928"/>
      </c:barChart>
      <c:catAx>
        <c:axId val="38667392"/>
        <c:scaling>
          <c:orientation val="minMax"/>
        </c:scaling>
        <c:axPos val="b"/>
        <c:tickLblPos val="nextTo"/>
        <c:txPr>
          <a:bodyPr/>
          <a:lstStyle/>
          <a:p>
            <a:pPr>
              <a:defRPr b="1"/>
            </a:pPr>
            <a:endParaRPr lang="en-US"/>
          </a:p>
        </c:txPr>
        <c:crossAx val="38668928"/>
        <c:crosses val="autoZero"/>
        <c:auto val="1"/>
        <c:lblAlgn val="ctr"/>
        <c:lblOffset val="100"/>
      </c:catAx>
      <c:valAx>
        <c:axId val="38668928"/>
        <c:scaling>
          <c:orientation val="minMax"/>
        </c:scaling>
        <c:axPos val="l"/>
        <c:majorGridlines/>
        <c:numFmt formatCode="0%" sourceLinked="1"/>
        <c:tickLblPos val="nextTo"/>
        <c:txPr>
          <a:bodyPr/>
          <a:lstStyle/>
          <a:p>
            <a:pPr>
              <a:defRPr b="1"/>
            </a:pPr>
            <a:endParaRPr lang="en-US"/>
          </a:p>
        </c:txPr>
        <c:crossAx val="38667392"/>
        <c:crosses val="autoZero"/>
        <c:crossBetween val="between"/>
      </c:valAx>
      <c:spPr>
        <a:gradFill>
          <a:gsLst>
            <a:gs pos="0">
              <a:srgbClr val="FFEFD1">
                <a:alpha val="74000"/>
              </a:srgbClr>
            </a:gs>
            <a:gs pos="64999">
              <a:srgbClr val="F0EBD5"/>
            </a:gs>
            <a:gs pos="100000">
              <a:srgbClr val="D1C39F"/>
            </a:gs>
          </a:gsLst>
          <a:lin ang="5400000" scaled="0"/>
        </a:gradFill>
      </c:spPr>
    </c:plotArea>
    <c:legend>
      <c:legendPos val="r"/>
      <c:layout>
        <c:manualLayout>
          <c:xMode val="edge"/>
          <c:yMode val="edge"/>
          <c:x val="0.90204727296415599"/>
          <c:y val="0.32851506247903167"/>
          <c:w val="9.7952727035844137E-2"/>
          <c:h val="0.29747090770992118"/>
        </c:manualLayout>
      </c:layout>
      <c:txPr>
        <a:bodyPr/>
        <a:lstStyle/>
        <a:p>
          <a:pPr>
            <a:defRPr sz="1100" b="1"/>
          </a:pPr>
          <a:endParaRPr lang="en-US"/>
        </a:p>
      </c:txPr>
    </c:legend>
    <c:plotVisOnly val="1"/>
    <c:dispBlanksAs val="gap"/>
  </c:chart>
  <c:spPr>
    <a:gradFill>
      <a:gsLst>
        <a:gs pos="0">
          <a:srgbClr val="5E9EFF">
            <a:alpha val="32000"/>
          </a:srgbClr>
        </a:gs>
        <a:gs pos="39999">
          <a:srgbClr val="85C2FF"/>
        </a:gs>
        <a:gs pos="70000">
          <a:srgbClr val="C4D6EB"/>
        </a:gs>
        <a:gs pos="100000">
          <a:srgbClr val="FFEBFA"/>
        </a:gs>
      </a:gsLst>
      <a:lin ang="5400000" scaled="0"/>
    </a:gradFill>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2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36"/>
  <sheetViews>
    <sheetView tabSelected="1" workbookViewId="0">
      <selection sqref="A1:N2"/>
    </sheetView>
  </sheetViews>
  <sheetFormatPr defaultRowHeight="15"/>
  <cols>
    <col min="1" max="1" width="35" customWidth="1"/>
    <col min="3" max="3" width="15.7109375" customWidth="1"/>
    <col min="4" max="4" width="11" customWidth="1"/>
    <col min="5" max="5" width="12.5703125" customWidth="1"/>
    <col min="6" max="6" width="11.28515625" customWidth="1"/>
    <col min="7" max="7" width="12.85546875" customWidth="1"/>
    <col min="11" max="11" width="3.140625" customWidth="1"/>
    <col min="12" max="12" width="12.7109375" customWidth="1"/>
    <col min="13" max="13" width="12.28515625" customWidth="1"/>
    <col min="14" max="14" width="11.42578125" customWidth="1"/>
  </cols>
  <sheetData>
    <row r="1" spans="1:19" ht="38.25" customHeight="1">
      <c r="A1" s="16" t="s">
        <v>133</v>
      </c>
      <c r="B1" s="17"/>
      <c r="C1" s="17"/>
      <c r="D1" s="17"/>
      <c r="E1" s="17"/>
      <c r="F1" s="17"/>
      <c r="G1" s="17"/>
      <c r="H1" s="17"/>
      <c r="I1" s="17"/>
      <c r="J1" s="17"/>
      <c r="K1" s="17"/>
      <c r="L1" s="17"/>
      <c r="M1" s="17"/>
      <c r="N1" s="17"/>
    </row>
    <row r="2" spans="1:19" ht="15.75" customHeight="1">
      <c r="A2" s="17"/>
      <c r="B2" s="17"/>
      <c r="C2" s="17"/>
      <c r="D2" s="17"/>
      <c r="E2" s="17"/>
      <c r="F2" s="17"/>
      <c r="G2" s="17"/>
      <c r="H2" s="17"/>
      <c r="I2" s="17"/>
      <c r="J2" s="17"/>
      <c r="K2" s="17"/>
      <c r="L2" s="17"/>
      <c r="M2" s="17"/>
      <c r="N2" s="17"/>
    </row>
    <row r="3" spans="1:19" ht="75">
      <c r="A3" s="1"/>
      <c r="B3" s="1" t="s">
        <v>8</v>
      </c>
      <c r="C3" s="1" t="s">
        <v>9</v>
      </c>
      <c r="D3" s="1" t="s">
        <v>10</v>
      </c>
      <c r="E3" s="1" t="s">
        <v>11</v>
      </c>
      <c r="F3" s="1" t="s">
        <v>12</v>
      </c>
      <c r="G3" s="1" t="s">
        <v>134</v>
      </c>
      <c r="H3" s="1" t="s">
        <v>135</v>
      </c>
      <c r="I3" s="1" t="s">
        <v>136</v>
      </c>
      <c r="J3" s="1" t="s">
        <v>137</v>
      </c>
      <c r="K3" s="1"/>
      <c r="L3" s="1" t="s">
        <v>13</v>
      </c>
      <c r="M3" s="1" t="s">
        <v>14</v>
      </c>
      <c r="N3" s="1" t="s">
        <v>15</v>
      </c>
    </row>
    <row r="4" spans="1:19">
      <c r="A4" t="s">
        <v>0</v>
      </c>
      <c r="B4" s="3">
        <v>43172</v>
      </c>
      <c r="C4" s="3">
        <v>267055</v>
      </c>
      <c r="D4" s="3">
        <f>+(C4/3.3)</f>
        <v>80925.757575757583</v>
      </c>
      <c r="E4" s="3">
        <v>274085</v>
      </c>
      <c r="F4" s="3">
        <f>+E4/5.4</f>
        <v>50756.481481481482</v>
      </c>
      <c r="G4" s="2">
        <f>+B4/C4</f>
        <v>0.16165958323191851</v>
      </c>
      <c r="H4" s="2">
        <f>+$B4/D4</f>
        <v>0.53347662466533108</v>
      </c>
      <c r="I4" s="2">
        <f t="shared" ref="I4:I11" si="0">+B4/E4</f>
        <v>0.15751318021781563</v>
      </c>
      <c r="J4" s="2">
        <f>+$B4/F4</f>
        <v>0.85057117317620445</v>
      </c>
      <c r="L4" s="2">
        <f t="shared" ref="L4:L10" si="1">+C4/$C$11</f>
        <v>0.15180842198369901</v>
      </c>
      <c r="M4" s="2">
        <f t="shared" ref="M4:M10" si="2">+E4/E$11</f>
        <v>0.15343031525749545</v>
      </c>
      <c r="N4" s="2">
        <f t="shared" ref="N4:N10" si="3">+B4/B$11</f>
        <v>0.11986894713460684</v>
      </c>
      <c r="Q4" s="7"/>
      <c r="S4" s="7"/>
    </row>
    <row r="5" spans="1:19">
      <c r="A5" t="s">
        <v>1</v>
      </c>
      <c r="B5" s="3">
        <v>21476</v>
      </c>
      <c r="C5" s="3">
        <v>64066</v>
      </c>
      <c r="D5" s="3">
        <f t="shared" ref="D5:D11" si="4">+(C5/3.3)</f>
        <v>19413.939393939396</v>
      </c>
      <c r="E5" s="3">
        <v>58957</v>
      </c>
      <c r="F5" s="3">
        <f t="shared" ref="F5:F11" si="5">+E5/5.4</f>
        <v>10917.962962962962</v>
      </c>
      <c r="G5" s="2">
        <f t="shared" ref="G5:G11" si="6">+B5/C5</f>
        <v>0.33521680766709333</v>
      </c>
      <c r="H5" s="2">
        <f t="shared" ref="H5:J11" si="7">+$B5/D5</f>
        <v>1.1062154653014078</v>
      </c>
      <c r="I5" s="2">
        <f t="shared" si="0"/>
        <v>0.36426548162219924</v>
      </c>
      <c r="J5" s="2">
        <f t="shared" si="7"/>
        <v>1.9670336007598761</v>
      </c>
      <c r="L5" s="2">
        <f t="shared" si="1"/>
        <v>3.6418559333499322E-2</v>
      </c>
      <c r="M5" s="2">
        <f t="shared" si="2"/>
        <v>3.3003597776734075E-2</v>
      </c>
      <c r="N5" s="2">
        <f t="shared" si="3"/>
        <v>5.9629053753887162E-2</v>
      </c>
    </row>
    <row r="6" spans="1:19">
      <c r="A6" t="s">
        <v>2</v>
      </c>
      <c r="B6" s="3">
        <v>14530</v>
      </c>
      <c r="C6" s="3">
        <v>101609</v>
      </c>
      <c r="D6" s="3">
        <f t="shared" si="4"/>
        <v>30790.606060606064</v>
      </c>
      <c r="E6" s="3">
        <v>95340</v>
      </c>
      <c r="F6" s="3">
        <f t="shared" si="5"/>
        <v>17655.555555555555</v>
      </c>
      <c r="G6" s="2">
        <f t="shared" si="6"/>
        <v>0.14299914377663395</v>
      </c>
      <c r="H6" s="2">
        <f t="shared" si="7"/>
        <v>0.47189717446289203</v>
      </c>
      <c r="I6" s="2">
        <f t="shared" si="0"/>
        <v>0.15240192993496959</v>
      </c>
      <c r="J6" s="2">
        <f t="shared" si="7"/>
        <v>0.82297042164883583</v>
      </c>
      <c r="L6" s="2">
        <f t="shared" si="1"/>
        <v>5.7760019281951937E-2</v>
      </c>
      <c r="M6" s="2">
        <f t="shared" si="2"/>
        <v>5.3370473599976716E-2</v>
      </c>
      <c r="N6" s="2">
        <f t="shared" si="3"/>
        <v>4.0343180808529541E-2</v>
      </c>
    </row>
    <row r="7" spans="1:19">
      <c r="A7" t="s">
        <v>3</v>
      </c>
      <c r="B7" s="3">
        <v>168847</v>
      </c>
      <c r="C7" s="3">
        <v>722894</v>
      </c>
      <c r="D7" s="3">
        <f t="shared" si="4"/>
        <v>219058.7878787879</v>
      </c>
      <c r="E7" s="3">
        <v>734531</v>
      </c>
      <c r="F7" s="3">
        <f t="shared" si="5"/>
        <v>136024.25925925924</v>
      </c>
      <c r="G7" s="2">
        <f t="shared" si="6"/>
        <v>0.23357089697798017</v>
      </c>
      <c r="H7" s="2">
        <f t="shared" si="7"/>
        <v>0.77078396002733451</v>
      </c>
      <c r="I7" s="2">
        <f t="shared" si="0"/>
        <v>0.22987048878808383</v>
      </c>
      <c r="J7" s="2">
        <f t="shared" si="7"/>
        <v>1.2413006394556527</v>
      </c>
      <c r="L7" s="2">
        <f t="shared" si="1"/>
        <v>0.41093182079153778</v>
      </c>
      <c r="M7" s="2">
        <f t="shared" si="2"/>
        <v>0.41118384040134776</v>
      </c>
      <c r="N7" s="2">
        <f t="shared" si="3"/>
        <v>0.46881108396268323</v>
      </c>
    </row>
    <row r="8" spans="1:19">
      <c r="A8" t="s">
        <v>4</v>
      </c>
      <c r="B8" s="3">
        <v>38264</v>
      </c>
      <c r="C8" s="3">
        <v>251671</v>
      </c>
      <c r="D8" s="3">
        <f t="shared" si="4"/>
        <v>76263.939393939392</v>
      </c>
      <c r="E8" s="3">
        <v>282924</v>
      </c>
      <c r="F8" s="3">
        <f t="shared" si="5"/>
        <v>52393.333333333328</v>
      </c>
      <c r="G8" s="2">
        <f t="shared" si="6"/>
        <v>0.15203976620270115</v>
      </c>
      <c r="H8" s="2">
        <f t="shared" si="7"/>
        <v>0.50173122846891383</v>
      </c>
      <c r="I8" s="2">
        <f t="shared" si="0"/>
        <v>0.1352448007238693</v>
      </c>
      <c r="J8" s="2">
        <f t="shared" si="7"/>
        <v>0.73032192390889428</v>
      </c>
      <c r="L8" s="2">
        <f t="shared" si="1"/>
        <v>0.14306332916088266</v>
      </c>
      <c r="M8" s="2">
        <f t="shared" si="2"/>
        <v>0.15837830787497181</v>
      </c>
      <c r="N8" s="2">
        <f t="shared" si="3"/>
        <v>0.10624167036872501</v>
      </c>
    </row>
    <row r="9" spans="1:19">
      <c r="A9" t="s">
        <v>5</v>
      </c>
      <c r="B9" s="3">
        <v>25537</v>
      </c>
      <c r="C9" s="3">
        <v>143734</v>
      </c>
      <c r="D9" s="3">
        <f t="shared" si="4"/>
        <v>43555.757575757576</v>
      </c>
      <c r="E9" s="3">
        <v>137477</v>
      </c>
      <c r="F9" s="3">
        <f t="shared" si="5"/>
        <v>25458.703703703701</v>
      </c>
      <c r="G9" s="2">
        <f t="shared" si="6"/>
        <v>0.17766847092545954</v>
      </c>
      <c r="H9" s="2">
        <f t="shared" si="7"/>
        <v>0.58630595405401642</v>
      </c>
      <c r="I9" s="2">
        <f t="shared" si="0"/>
        <v>0.18575470806025735</v>
      </c>
      <c r="J9" s="2">
        <f t="shared" si="7"/>
        <v>1.0030754235253898</v>
      </c>
      <c r="L9" s="2">
        <f t="shared" si="1"/>
        <v>8.1706134412031214E-2</v>
      </c>
      <c r="M9" s="2">
        <f t="shared" si="2"/>
        <v>7.6958386816698116E-2</v>
      </c>
      <c r="N9" s="2">
        <f t="shared" si="3"/>
        <v>7.0904597956463797E-2</v>
      </c>
    </row>
    <row r="10" spans="1:19">
      <c r="A10" t="s">
        <v>6</v>
      </c>
      <c r="B10" s="3">
        <v>48334</v>
      </c>
      <c r="C10" s="3">
        <v>208129</v>
      </c>
      <c r="D10" s="3">
        <f t="shared" si="4"/>
        <v>63069.393939393944</v>
      </c>
      <c r="E10" s="3">
        <v>203067</v>
      </c>
      <c r="F10" s="3">
        <f t="shared" si="5"/>
        <v>37605</v>
      </c>
      <c r="G10" s="2">
        <f t="shared" si="6"/>
        <v>0.23223097213747243</v>
      </c>
      <c r="H10" s="2">
        <f t="shared" si="7"/>
        <v>0.76636220805365896</v>
      </c>
      <c r="I10" s="2">
        <f t="shared" si="0"/>
        <v>0.23801996385429439</v>
      </c>
      <c r="J10" s="2">
        <f t="shared" si="7"/>
        <v>1.2853078048131896</v>
      </c>
      <c r="L10" s="2">
        <f t="shared" si="1"/>
        <v>0.11831171503639809</v>
      </c>
      <c r="M10" s="2">
        <f t="shared" si="2"/>
        <v>0.11367507827277608</v>
      </c>
      <c r="N10" s="2">
        <f t="shared" si="3"/>
        <v>0.13420146601510441</v>
      </c>
    </row>
    <row r="11" spans="1:19">
      <c r="A11" t="s">
        <v>7</v>
      </c>
      <c r="B11" s="3">
        <f>SUM(B4:B10)</f>
        <v>360160</v>
      </c>
      <c r="C11" s="3">
        <f>SUM(C4:C10)</f>
        <v>1759158</v>
      </c>
      <c r="D11" s="3">
        <f t="shared" si="4"/>
        <v>533078.18181818188</v>
      </c>
      <c r="E11" s="3">
        <f>SUM(E4:E10)</f>
        <v>1786381</v>
      </c>
      <c r="F11" s="3">
        <f t="shared" si="5"/>
        <v>330811.29629629629</v>
      </c>
      <c r="G11" s="2">
        <f t="shared" si="6"/>
        <v>0.20473431039167603</v>
      </c>
      <c r="H11" s="2">
        <f t="shared" si="7"/>
        <v>0.67562322429253074</v>
      </c>
      <c r="I11" s="2">
        <f t="shared" si="0"/>
        <v>0.20161432527551512</v>
      </c>
      <c r="J11" s="2">
        <f t="shared" si="7"/>
        <v>1.0887173564877817</v>
      </c>
    </row>
    <row r="12" spans="1:19">
      <c r="A12" s="1"/>
      <c r="B12" s="5"/>
      <c r="C12" s="5"/>
      <c r="D12" s="5"/>
      <c r="E12" s="5"/>
      <c r="F12" s="5"/>
      <c r="G12" s="1"/>
      <c r="H12" s="1"/>
      <c r="I12" s="1"/>
      <c r="J12" s="1"/>
      <c r="K12" s="1"/>
      <c r="L12" s="1"/>
    </row>
    <row r="13" spans="1:19" ht="18.75">
      <c r="A13" s="6" t="s">
        <v>0</v>
      </c>
      <c r="B13" s="3"/>
      <c r="C13" s="3"/>
      <c r="D13" s="3"/>
      <c r="E13" s="3"/>
      <c r="F13" s="3"/>
      <c r="H13" s="2"/>
      <c r="I13" s="2"/>
      <c r="J13" s="2"/>
      <c r="K13" s="2"/>
      <c r="L13" s="2"/>
    </row>
    <row r="14" spans="1:19">
      <c r="A14" t="s">
        <v>39</v>
      </c>
      <c r="B14" s="3">
        <v>1672</v>
      </c>
      <c r="C14" s="3">
        <v>10253</v>
      </c>
      <c r="D14" s="3">
        <f t="shared" ref="D14:D37" si="8">+(C14/3.3)</f>
        <v>3106.969696969697</v>
      </c>
      <c r="E14" s="3">
        <v>10620</v>
      </c>
      <c r="F14" s="3">
        <f t="shared" ref="F14:F37" si="9">+E14/5.4</f>
        <v>1966.6666666666665</v>
      </c>
      <c r="G14" s="2">
        <f t="shared" ref="G14:G37" si="10">+B14/C14</f>
        <v>0.16307422217887449</v>
      </c>
      <c r="H14" s="2">
        <f t="shared" ref="H14:H37" si="11">+$B14/D14</f>
        <v>0.53814493319028578</v>
      </c>
      <c r="I14" s="2">
        <f t="shared" ref="I14:I37" si="12">+B14/E14</f>
        <v>0.15743879472693031</v>
      </c>
      <c r="J14" s="2">
        <f t="shared" ref="J14:J37" si="13">+$B14/F14</f>
        <v>0.85016949152542376</v>
      </c>
      <c r="K14" s="2"/>
      <c r="L14" s="2">
        <f t="shared" ref="L14:L37" si="14">+C14/$C$37</f>
        <v>3.8392840426129449E-2</v>
      </c>
      <c r="M14" s="2">
        <f t="shared" ref="M14:M37" si="15">+E14/E$37</f>
        <v>3.874710400058376E-2</v>
      </c>
      <c r="N14" s="2">
        <f t="shared" ref="N14:N37" si="16">+B14/B$37</f>
        <v>3.8728805707402947E-2</v>
      </c>
    </row>
    <row r="15" spans="1:19">
      <c r="A15" t="s">
        <v>16</v>
      </c>
      <c r="B15" s="3">
        <v>3582</v>
      </c>
      <c r="C15" s="3">
        <v>18421</v>
      </c>
      <c r="D15" s="3">
        <f t="shared" si="8"/>
        <v>5582.121212121212</v>
      </c>
      <c r="E15" s="3">
        <v>19150</v>
      </c>
      <c r="F15" s="3">
        <f t="shared" si="9"/>
        <v>3546.2962962962961</v>
      </c>
      <c r="G15" s="2">
        <f t="shared" si="10"/>
        <v>0.19445198414852613</v>
      </c>
      <c r="H15" s="2">
        <f t="shared" si="11"/>
        <v>0.64169154769013625</v>
      </c>
      <c r="I15" s="2">
        <f t="shared" si="12"/>
        <v>0.18704960835509138</v>
      </c>
      <c r="J15" s="2">
        <f t="shared" si="13"/>
        <v>1.0100678851174936</v>
      </c>
      <c r="K15" s="2"/>
      <c r="L15" s="2">
        <f t="shared" si="14"/>
        <v>6.8978300350115151E-2</v>
      </c>
      <c r="M15" s="2">
        <f t="shared" si="15"/>
        <v>6.9868836309903856E-2</v>
      </c>
      <c r="N15" s="2">
        <f t="shared" si="16"/>
        <v>8.2970443806170663E-2</v>
      </c>
    </row>
    <row r="16" spans="1:19">
      <c r="A16" t="s">
        <v>17</v>
      </c>
      <c r="B16" s="3">
        <v>2352</v>
      </c>
      <c r="C16" s="3">
        <v>20079</v>
      </c>
      <c r="D16" s="3">
        <f t="shared" si="8"/>
        <v>6084.545454545455</v>
      </c>
      <c r="E16" s="3">
        <v>21021</v>
      </c>
      <c r="F16" s="3">
        <f t="shared" si="9"/>
        <v>3892.7777777777774</v>
      </c>
      <c r="G16" s="2">
        <f t="shared" si="10"/>
        <v>0.11713730763484237</v>
      </c>
      <c r="H16" s="2">
        <f t="shared" si="11"/>
        <v>0.38655311519497981</v>
      </c>
      <c r="I16" s="2">
        <f t="shared" si="12"/>
        <v>0.11188811188811189</v>
      </c>
      <c r="J16" s="2">
        <f t="shared" si="13"/>
        <v>0.60419580419580421</v>
      </c>
      <c r="K16" s="2"/>
      <c r="L16" s="2">
        <f t="shared" si="14"/>
        <v>7.5186759281795884E-2</v>
      </c>
      <c r="M16" s="2">
        <f t="shared" si="15"/>
        <v>7.6695185800025545E-2</v>
      </c>
      <c r="N16" s="2">
        <f t="shared" si="16"/>
        <v>5.4479755397016584E-2</v>
      </c>
    </row>
    <row r="17" spans="1:14">
      <c r="A17" t="s">
        <v>18</v>
      </c>
      <c r="B17" s="3">
        <v>3841</v>
      </c>
      <c r="C17" s="3">
        <v>30721</v>
      </c>
      <c r="D17" s="3">
        <f t="shared" si="8"/>
        <v>9309.3939393939399</v>
      </c>
      <c r="E17" s="3">
        <v>33615</v>
      </c>
      <c r="F17" s="3">
        <f t="shared" si="9"/>
        <v>6225</v>
      </c>
      <c r="G17" s="2">
        <f t="shared" si="10"/>
        <v>0.12502848214576348</v>
      </c>
      <c r="H17" s="2">
        <f t="shared" si="11"/>
        <v>0.41259399108101946</v>
      </c>
      <c r="I17" s="2">
        <f t="shared" si="12"/>
        <v>0.11426446526848133</v>
      </c>
      <c r="J17" s="2">
        <f t="shared" si="13"/>
        <v>0.61702811244979916</v>
      </c>
      <c r="K17" s="2"/>
      <c r="L17" s="2">
        <f t="shared" si="14"/>
        <v>0.11503622849225816</v>
      </c>
      <c r="M17" s="2">
        <f t="shared" si="15"/>
        <v>0.12264443512049182</v>
      </c>
      <c r="N17" s="2">
        <f t="shared" si="16"/>
        <v>8.8969702585008803E-2</v>
      </c>
    </row>
    <row r="18" spans="1:14">
      <c r="A18" t="s">
        <v>19</v>
      </c>
      <c r="B18" s="3">
        <v>4318</v>
      </c>
      <c r="C18" s="3">
        <v>22985</v>
      </c>
      <c r="D18" s="3">
        <f t="shared" si="8"/>
        <v>6965.1515151515159</v>
      </c>
      <c r="E18" s="3">
        <v>23338</v>
      </c>
      <c r="F18" s="3">
        <f t="shared" si="9"/>
        <v>4321.8518518518513</v>
      </c>
      <c r="G18" s="2">
        <f t="shared" si="10"/>
        <v>0.18786164890145748</v>
      </c>
      <c r="H18" s="2">
        <f t="shared" si="11"/>
        <v>0.61994344137480961</v>
      </c>
      <c r="I18" s="2">
        <f t="shared" si="12"/>
        <v>0.18502013882937698</v>
      </c>
      <c r="J18" s="2">
        <f t="shared" si="13"/>
        <v>0.99910874967863583</v>
      </c>
      <c r="K18" s="2"/>
      <c r="L18" s="2">
        <f t="shared" si="14"/>
        <v>8.6068412873752595E-2</v>
      </c>
      <c r="M18" s="2">
        <f t="shared" si="15"/>
        <v>8.5148767718043666E-2</v>
      </c>
      <c r="N18" s="2">
        <f t="shared" si="16"/>
        <v>0.10001853052904661</v>
      </c>
    </row>
    <row r="19" spans="1:14">
      <c r="A19" t="s">
        <v>20</v>
      </c>
      <c r="B19" s="3">
        <v>124</v>
      </c>
      <c r="C19" s="3">
        <v>690</v>
      </c>
      <c r="D19" s="3">
        <f t="shared" si="8"/>
        <v>209.09090909090909</v>
      </c>
      <c r="E19" s="3">
        <v>699</v>
      </c>
      <c r="F19" s="3">
        <f t="shared" si="9"/>
        <v>129.44444444444443</v>
      </c>
      <c r="G19" s="2">
        <f t="shared" si="10"/>
        <v>0.17971014492753623</v>
      </c>
      <c r="H19" s="2">
        <f t="shared" si="11"/>
        <v>0.59304347826086956</v>
      </c>
      <c r="I19" s="2">
        <f t="shared" si="12"/>
        <v>0.17739628040057226</v>
      </c>
      <c r="J19" s="2">
        <f t="shared" si="13"/>
        <v>0.95793991416309021</v>
      </c>
      <c r="K19" s="2"/>
      <c r="L19" s="2">
        <f t="shared" si="14"/>
        <v>2.5837374323641198E-3</v>
      </c>
      <c r="M19" s="2">
        <f t="shared" si="15"/>
        <v>2.5503037378915299E-3</v>
      </c>
      <c r="N19" s="2">
        <f t="shared" si="16"/>
        <v>2.8722320022236637E-3</v>
      </c>
    </row>
    <row r="20" spans="1:14">
      <c r="A20" s="9" t="s">
        <v>21</v>
      </c>
      <c r="B20" s="10">
        <v>1253</v>
      </c>
      <c r="C20" s="10">
        <v>4609</v>
      </c>
      <c r="D20" s="10">
        <f t="shared" si="8"/>
        <v>1396.6666666666667</v>
      </c>
      <c r="E20" s="10">
        <v>4000</v>
      </c>
      <c r="F20" s="10">
        <f t="shared" si="9"/>
        <v>740.74074074074065</v>
      </c>
      <c r="G20" s="11">
        <f t="shared" si="10"/>
        <v>0.27185940551095683</v>
      </c>
      <c r="H20" s="11">
        <f t="shared" si="11"/>
        <v>0.8971360381861575</v>
      </c>
      <c r="I20" s="11">
        <f t="shared" si="12"/>
        <v>0.31324999999999997</v>
      </c>
      <c r="J20" s="11">
        <f t="shared" si="13"/>
        <v>1.6915500000000001</v>
      </c>
      <c r="L20" s="2">
        <f t="shared" si="14"/>
        <v>1.7258617138791635E-2</v>
      </c>
      <c r="M20" s="2">
        <f t="shared" si="15"/>
        <v>1.4594012806246238E-2</v>
      </c>
      <c r="N20" s="2">
        <f t="shared" si="16"/>
        <v>2.9023441119243956E-2</v>
      </c>
    </row>
    <row r="21" spans="1:14">
      <c r="A21" t="s">
        <v>22</v>
      </c>
      <c r="B21" s="3">
        <v>2025</v>
      </c>
      <c r="C21" s="3">
        <v>11376</v>
      </c>
      <c r="D21" s="3">
        <f t="shared" si="8"/>
        <v>3447.2727272727275</v>
      </c>
      <c r="E21" s="3">
        <v>11526</v>
      </c>
      <c r="F21" s="3">
        <f t="shared" si="9"/>
        <v>2134.4444444444443</v>
      </c>
      <c r="G21" s="2">
        <f t="shared" si="10"/>
        <v>0.17800632911392406</v>
      </c>
      <c r="H21" s="2">
        <f t="shared" si="11"/>
        <v>0.58742088607594933</v>
      </c>
      <c r="I21" s="2">
        <f t="shared" si="12"/>
        <v>0.17568974492451847</v>
      </c>
      <c r="J21" s="2">
        <f t="shared" si="13"/>
        <v>0.94872462259239987</v>
      </c>
      <c r="L21" s="2">
        <f t="shared" si="14"/>
        <v>4.2597966710977139E-2</v>
      </c>
      <c r="M21" s="2">
        <f t="shared" si="15"/>
        <v>4.2052647901198531E-2</v>
      </c>
      <c r="N21" s="2">
        <f t="shared" si="16"/>
        <v>4.6905401649217082E-2</v>
      </c>
    </row>
    <row r="22" spans="1:14">
      <c r="A22" t="s">
        <v>23</v>
      </c>
      <c r="B22" s="3">
        <v>14</v>
      </c>
      <c r="C22" s="3">
        <v>66</v>
      </c>
      <c r="D22" s="3">
        <f t="shared" si="8"/>
        <v>20</v>
      </c>
      <c r="E22" s="3">
        <v>72</v>
      </c>
      <c r="F22" s="3">
        <f t="shared" si="9"/>
        <v>13.333333333333332</v>
      </c>
      <c r="G22" s="2">
        <f t="shared" si="10"/>
        <v>0.21212121212121213</v>
      </c>
      <c r="H22" s="2">
        <f t="shared" si="11"/>
        <v>0.7</v>
      </c>
      <c r="I22" s="2">
        <f t="shared" si="12"/>
        <v>0.19444444444444445</v>
      </c>
      <c r="J22" s="2">
        <f t="shared" si="13"/>
        <v>1.05</v>
      </c>
      <c r="L22" s="2">
        <f t="shared" si="14"/>
        <v>2.4714010222613318E-4</v>
      </c>
      <c r="M22" s="2">
        <f t="shared" si="15"/>
        <v>2.626922305124323E-4</v>
      </c>
      <c r="N22" s="2">
        <f t="shared" si="16"/>
        <v>3.2428425831557492E-4</v>
      </c>
    </row>
    <row r="23" spans="1:14">
      <c r="A23" t="s">
        <v>24</v>
      </c>
      <c r="B23" s="3">
        <v>1263</v>
      </c>
      <c r="C23" s="3">
        <v>8178</v>
      </c>
      <c r="D23" s="3">
        <f t="shared" si="8"/>
        <v>2478.1818181818185</v>
      </c>
      <c r="E23" s="3">
        <v>8465</v>
      </c>
      <c r="F23" s="3">
        <f t="shared" si="9"/>
        <v>1567.5925925925924</v>
      </c>
      <c r="G23" s="2">
        <f t="shared" si="10"/>
        <v>0.15443873807776962</v>
      </c>
      <c r="H23" s="2">
        <f t="shared" si="11"/>
        <v>0.50964783565663974</v>
      </c>
      <c r="I23" s="2">
        <f t="shared" si="12"/>
        <v>0.14920259893679857</v>
      </c>
      <c r="J23" s="2">
        <f t="shared" si="13"/>
        <v>0.80569403425871244</v>
      </c>
      <c r="L23" s="2">
        <f t="shared" si="14"/>
        <v>3.0622905394019958E-2</v>
      </c>
      <c r="M23" s="2">
        <f t="shared" si="15"/>
        <v>3.0884579601218601E-2</v>
      </c>
      <c r="N23" s="2">
        <f t="shared" si="16"/>
        <v>2.9255072732326508E-2</v>
      </c>
    </row>
    <row r="24" spans="1:14">
      <c r="A24" s="12" t="s">
        <v>25</v>
      </c>
      <c r="B24" s="13">
        <v>1263</v>
      </c>
      <c r="C24" s="13">
        <v>6411</v>
      </c>
      <c r="D24" s="13">
        <f t="shared" si="8"/>
        <v>1942.7272727272727</v>
      </c>
      <c r="E24" s="13">
        <v>6013</v>
      </c>
      <c r="F24" s="13">
        <f t="shared" si="9"/>
        <v>1113.5185185185185</v>
      </c>
      <c r="G24" s="14">
        <f t="shared" si="10"/>
        <v>0.19700514740290126</v>
      </c>
      <c r="H24" s="14">
        <f t="shared" si="11"/>
        <v>0.65011698642957416</v>
      </c>
      <c r="I24" s="14">
        <f t="shared" si="12"/>
        <v>0.21004490271079329</v>
      </c>
      <c r="J24" s="14">
        <f t="shared" si="13"/>
        <v>1.1342424746382838</v>
      </c>
      <c r="L24" s="2">
        <f t="shared" si="14"/>
        <v>2.4006290838965758E-2</v>
      </c>
      <c r="M24" s="2">
        <f t="shared" si="15"/>
        <v>2.1938449750989658E-2</v>
      </c>
      <c r="N24" s="2">
        <f t="shared" si="16"/>
        <v>2.9255072732326508E-2</v>
      </c>
    </row>
    <row r="25" spans="1:14">
      <c r="A25" t="s">
        <v>26</v>
      </c>
      <c r="B25" s="3">
        <v>5005</v>
      </c>
      <c r="C25" s="3">
        <v>30452</v>
      </c>
      <c r="D25" s="3">
        <f t="shared" si="8"/>
        <v>9227.878787878788</v>
      </c>
      <c r="E25" s="3">
        <v>30235</v>
      </c>
      <c r="F25" s="3">
        <f t="shared" si="9"/>
        <v>5599.0740740740739</v>
      </c>
      <c r="G25" s="2">
        <f t="shared" si="10"/>
        <v>0.16435702088532772</v>
      </c>
      <c r="H25" s="2">
        <f t="shared" si="11"/>
        <v>0.54237816892158153</v>
      </c>
      <c r="I25" s="2">
        <f t="shared" si="12"/>
        <v>0.16553662973375227</v>
      </c>
      <c r="J25" s="2">
        <f t="shared" si="13"/>
        <v>0.89389780056226231</v>
      </c>
      <c r="L25" s="2">
        <f t="shared" si="14"/>
        <v>0.11402894534833649</v>
      </c>
      <c r="M25" s="2">
        <f t="shared" si="15"/>
        <v>0.11031249429921375</v>
      </c>
      <c r="N25" s="2">
        <f t="shared" si="16"/>
        <v>0.11593162234781804</v>
      </c>
    </row>
    <row r="26" spans="1:14">
      <c r="A26" t="s">
        <v>27</v>
      </c>
      <c r="B26" s="3">
        <v>1748</v>
      </c>
      <c r="C26" s="3">
        <v>13259</v>
      </c>
      <c r="D26" s="3">
        <f t="shared" si="8"/>
        <v>4017.878787878788</v>
      </c>
      <c r="E26" s="3">
        <v>13486</v>
      </c>
      <c r="F26" s="3">
        <f t="shared" si="9"/>
        <v>2497.4074074074074</v>
      </c>
      <c r="G26" s="2">
        <f t="shared" si="10"/>
        <v>0.13183498001357569</v>
      </c>
      <c r="H26" s="2">
        <f t="shared" si="11"/>
        <v>0.43505543404479974</v>
      </c>
      <c r="I26" s="2">
        <f t="shared" si="12"/>
        <v>0.12961589796826339</v>
      </c>
      <c r="J26" s="2">
        <f t="shared" si="13"/>
        <v>0.69992584902862232</v>
      </c>
      <c r="L26" s="2">
        <f t="shared" si="14"/>
        <v>4.9648948718428787E-2</v>
      </c>
      <c r="M26" s="2">
        <f t="shared" si="15"/>
        <v>4.920371417625919E-2</v>
      </c>
      <c r="N26" s="2">
        <f t="shared" si="16"/>
        <v>4.0489205966830352E-2</v>
      </c>
    </row>
    <row r="27" spans="1:14">
      <c r="A27" s="9" t="s">
        <v>28</v>
      </c>
      <c r="B27" s="10">
        <v>2017</v>
      </c>
      <c r="C27" s="10">
        <v>8796</v>
      </c>
      <c r="D27" s="10">
        <f t="shared" si="8"/>
        <v>2665.4545454545455</v>
      </c>
      <c r="E27" s="10">
        <v>8337</v>
      </c>
      <c r="F27" s="10">
        <f t="shared" si="9"/>
        <v>1543.8888888888887</v>
      </c>
      <c r="G27" s="11">
        <f t="shared" si="10"/>
        <v>0.22930877671668939</v>
      </c>
      <c r="H27" s="11">
        <f t="shared" si="11"/>
        <v>0.75671896316507503</v>
      </c>
      <c r="I27" s="11">
        <f t="shared" si="12"/>
        <v>0.24193354923833513</v>
      </c>
      <c r="J27" s="11">
        <f t="shared" si="13"/>
        <v>1.3064411658870099</v>
      </c>
      <c r="L27" s="2">
        <f t="shared" si="14"/>
        <v>3.2937035442137386E-2</v>
      </c>
      <c r="M27" s="2">
        <f t="shared" si="15"/>
        <v>3.0417571191418722E-2</v>
      </c>
      <c r="N27" s="2">
        <f t="shared" si="16"/>
        <v>4.6720096358751045E-2</v>
      </c>
    </row>
    <row r="28" spans="1:14">
      <c r="A28" s="9" t="s">
        <v>29</v>
      </c>
      <c r="B28" s="10">
        <v>635</v>
      </c>
      <c r="C28" s="10">
        <v>2413</v>
      </c>
      <c r="D28" s="10">
        <f t="shared" si="8"/>
        <v>731.21212121212125</v>
      </c>
      <c r="E28" s="10">
        <v>2190</v>
      </c>
      <c r="F28" s="10">
        <f t="shared" si="9"/>
        <v>405.55555555555554</v>
      </c>
      <c r="G28" s="11">
        <f t="shared" si="10"/>
        <v>0.26315789473684209</v>
      </c>
      <c r="H28" s="11">
        <f t="shared" si="11"/>
        <v>0.86842105263157887</v>
      </c>
      <c r="I28" s="11">
        <f t="shared" si="12"/>
        <v>0.28995433789954339</v>
      </c>
      <c r="J28" s="11">
        <f t="shared" si="13"/>
        <v>1.5657534246575342</v>
      </c>
      <c r="L28" s="2">
        <f t="shared" si="14"/>
        <v>9.0355919192675674E-3</v>
      </c>
      <c r="M28" s="2">
        <f t="shared" si="15"/>
        <v>7.9902220114198147E-3</v>
      </c>
      <c r="N28" s="2">
        <f t="shared" si="16"/>
        <v>1.4708607430742147E-2</v>
      </c>
    </row>
    <row r="29" spans="1:14">
      <c r="A29" t="s">
        <v>30</v>
      </c>
      <c r="B29" s="3">
        <v>3891</v>
      </c>
      <c r="C29" s="3">
        <v>35295</v>
      </c>
      <c r="D29" s="3">
        <f t="shared" si="8"/>
        <v>10695.454545454546</v>
      </c>
      <c r="E29" s="3">
        <v>38554</v>
      </c>
      <c r="F29" s="3">
        <f t="shared" si="9"/>
        <v>7139.6296296296296</v>
      </c>
      <c r="G29" s="2">
        <f t="shared" si="10"/>
        <v>0.11024224394390141</v>
      </c>
      <c r="H29" s="2">
        <f t="shared" si="11"/>
        <v>0.36379940501487462</v>
      </c>
      <c r="I29" s="2">
        <f t="shared" si="12"/>
        <v>0.10092338019401359</v>
      </c>
      <c r="J29" s="2">
        <f t="shared" si="13"/>
        <v>0.54498625304767345</v>
      </c>
      <c r="L29" s="2">
        <f t="shared" si="14"/>
        <v>0.13216378648592986</v>
      </c>
      <c r="M29" s="2">
        <f t="shared" si="15"/>
        <v>0.14066439243300435</v>
      </c>
      <c r="N29" s="2">
        <f t="shared" si="16"/>
        <v>9.0127860650421568E-2</v>
      </c>
    </row>
    <row r="30" spans="1:14">
      <c r="A30" s="9" t="s">
        <v>31</v>
      </c>
      <c r="B30" s="10">
        <v>849</v>
      </c>
      <c r="C30" s="10">
        <v>2939</v>
      </c>
      <c r="D30" s="10">
        <f t="shared" si="8"/>
        <v>890.60606060606062</v>
      </c>
      <c r="E30" s="10">
        <v>2746</v>
      </c>
      <c r="F30" s="10">
        <f t="shared" si="9"/>
        <v>508.51851851851848</v>
      </c>
      <c r="G30" s="11">
        <f t="shared" si="10"/>
        <v>0.28887376658727459</v>
      </c>
      <c r="H30" s="11">
        <f t="shared" si="11"/>
        <v>0.95328342973800606</v>
      </c>
      <c r="I30" s="11">
        <f t="shared" si="12"/>
        <v>0.30917698470502547</v>
      </c>
      <c r="J30" s="11">
        <f t="shared" si="13"/>
        <v>1.6695557174071378</v>
      </c>
      <c r="L30" s="2">
        <f t="shared" si="14"/>
        <v>1.1005223643069779E-2</v>
      </c>
      <c r="M30" s="2">
        <f t="shared" si="15"/>
        <v>1.0018789791488042E-2</v>
      </c>
      <c r="N30" s="2">
        <f t="shared" si="16"/>
        <v>1.9665523950708794E-2</v>
      </c>
    </row>
    <row r="31" spans="1:14">
      <c r="A31" s="9" t="s">
        <v>32</v>
      </c>
      <c r="B31" s="10">
        <v>1006</v>
      </c>
      <c r="C31" s="10">
        <v>3942</v>
      </c>
      <c r="D31" s="10">
        <f t="shared" si="8"/>
        <v>1194.5454545454545</v>
      </c>
      <c r="E31" s="10">
        <v>3643</v>
      </c>
      <c r="F31" s="10">
        <f t="shared" si="9"/>
        <v>674.62962962962956</v>
      </c>
      <c r="G31" s="11">
        <f t="shared" si="10"/>
        <v>0.25520040588533738</v>
      </c>
      <c r="H31" s="11">
        <f t="shared" si="11"/>
        <v>0.84216133942161342</v>
      </c>
      <c r="I31" s="11">
        <f t="shared" si="12"/>
        <v>0.27614603348888278</v>
      </c>
      <c r="J31" s="11">
        <f t="shared" si="13"/>
        <v>1.4911885808399672</v>
      </c>
      <c r="L31" s="2">
        <f t="shared" si="14"/>
        <v>1.4761004287506319E-2</v>
      </c>
      <c r="M31" s="2">
        <f t="shared" si="15"/>
        <v>1.329149716328876E-2</v>
      </c>
      <c r="N31" s="2">
        <f t="shared" si="16"/>
        <v>2.3302140276104884E-2</v>
      </c>
    </row>
    <row r="32" spans="1:14">
      <c r="A32" s="9" t="s">
        <v>33</v>
      </c>
      <c r="B32" s="10">
        <v>2659</v>
      </c>
      <c r="C32" s="10">
        <v>7587</v>
      </c>
      <c r="D32" s="10">
        <f t="shared" si="8"/>
        <v>2299.090909090909</v>
      </c>
      <c r="E32" s="10">
        <v>6361</v>
      </c>
      <c r="F32" s="10">
        <f t="shared" si="9"/>
        <v>1177.9629629629628</v>
      </c>
      <c r="G32" s="11">
        <f t="shared" si="10"/>
        <v>0.35046790562804797</v>
      </c>
      <c r="H32" s="11">
        <f t="shared" si="11"/>
        <v>1.1565440885725584</v>
      </c>
      <c r="I32" s="11">
        <f t="shared" si="12"/>
        <v>0.41801603521458891</v>
      </c>
      <c r="J32" s="11">
        <f t="shared" si="13"/>
        <v>2.2572865901587802</v>
      </c>
      <c r="L32" s="2">
        <f t="shared" si="14"/>
        <v>2.8409878114995037E-2</v>
      </c>
      <c r="M32" s="2">
        <f t="shared" si="15"/>
        <v>2.3208128865133078E-2</v>
      </c>
      <c r="N32" s="2">
        <f t="shared" si="16"/>
        <v>6.159084591865098E-2</v>
      </c>
    </row>
    <row r="33" spans="1:14">
      <c r="A33" s="9" t="s">
        <v>34</v>
      </c>
      <c r="B33" s="10">
        <v>736</v>
      </c>
      <c r="C33" s="10">
        <v>2843</v>
      </c>
      <c r="D33" s="10">
        <f t="shared" si="8"/>
        <v>861.51515151515162</v>
      </c>
      <c r="E33" s="10">
        <v>2488</v>
      </c>
      <c r="F33" s="10">
        <f t="shared" si="9"/>
        <v>460.7407407407407</v>
      </c>
      <c r="G33" s="11">
        <f t="shared" si="10"/>
        <v>0.25888146324305311</v>
      </c>
      <c r="H33" s="11">
        <f t="shared" si="11"/>
        <v>0.85430882870207514</v>
      </c>
      <c r="I33" s="11">
        <f t="shared" si="12"/>
        <v>0.29581993569131831</v>
      </c>
      <c r="J33" s="11">
        <f t="shared" si="13"/>
        <v>1.597427652733119</v>
      </c>
      <c r="L33" s="2">
        <f t="shared" si="14"/>
        <v>1.0645747130740858E-2</v>
      </c>
      <c r="M33" s="2">
        <f t="shared" si="15"/>
        <v>9.0774759654851604E-3</v>
      </c>
      <c r="N33" s="2">
        <f t="shared" si="16"/>
        <v>1.7048086722875937E-2</v>
      </c>
    </row>
    <row r="34" spans="1:14">
      <c r="A34" t="s">
        <v>35</v>
      </c>
      <c r="B34" s="3">
        <v>672</v>
      </c>
      <c r="C34" s="3">
        <v>4854</v>
      </c>
      <c r="D34" s="3">
        <f t="shared" si="8"/>
        <v>1470.909090909091</v>
      </c>
      <c r="E34" s="3">
        <v>4847</v>
      </c>
      <c r="F34" s="3">
        <f t="shared" si="9"/>
        <v>897.5925925925925</v>
      </c>
      <c r="G34" s="2">
        <f t="shared" si="10"/>
        <v>0.138442521631644</v>
      </c>
      <c r="H34" s="2">
        <f t="shared" si="11"/>
        <v>0.45686032138442517</v>
      </c>
      <c r="I34" s="2">
        <f t="shared" si="12"/>
        <v>0.13864245925314628</v>
      </c>
      <c r="J34" s="2">
        <f t="shared" si="13"/>
        <v>0.74866927996698995</v>
      </c>
      <c r="L34" s="2">
        <f t="shared" si="14"/>
        <v>1.8176031154631067E-2</v>
      </c>
      <c r="M34" s="2">
        <f t="shared" si="15"/>
        <v>1.7684295017968879E-2</v>
      </c>
      <c r="N34" s="2">
        <f t="shared" si="16"/>
        <v>1.5565644399147595E-2</v>
      </c>
    </row>
    <row r="35" spans="1:14">
      <c r="A35" t="s">
        <v>36</v>
      </c>
      <c r="B35" s="3">
        <v>80</v>
      </c>
      <c r="C35" s="3">
        <v>490</v>
      </c>
      <c r="D35" s="3">
        <f t="shared" si="8"/>
        <v>148.4848484848485</v>
      </c>
      <c r="E35" s="3">
        <v>498</v>
      </c>
      <c r="F35" s="3">
        <f t="shared" si="9"/>
        <v>92.222222222222214</v>
      </c>
      <c r="G35" s="2">
        <f t="shared" si="10"/>
        <v>0.16326530612244897</v>
      </c>
      <c r="H35" s="2">
        <f t="shared" si="11"/>
        <v>0.53877551020408154</v>
      </c>
      <c r="I35" s="2">
        <f t="shared" si="12"/>
        <v>0.1606425702811245</v>
      </c>
      <c r="J35" s="2">
        <f t="shared" si="13"/>
        <v>0.86746987951807242</v>
      </c>
      <c r="L35" s="2">
        <f t="shared" si="14"/>
        <v>1.8348280316788676E-3</v>
      </c>
      <c r="M35" s="2">
        <f t="shared" si="15"/>
        <v>1.8169545943776566E-3</v>
      </c>
      <c r="N35" s="2">
        <f t="shared" si="16"/>
        <v>1.8530529046604279E-3</v>
      </c>
    </row>
    <row r="36" spans="1:14">
      <c r="A36" t="s">
        <v>37</v>
      </c>
      <c r="B36" s="3">
        <v>2167</v>
      </c>
      <c r="C36" s="3">
        <v>20396</v>
      </c>
      <c r="D36" s="3">
        <f t="shared" si="8"/>
        <v>6180.606060606061</v>
      </c>
      <c r="E36" s="3">
        <v>22181</v>
      </c>
      <c r="F36" s="3">
        <f t="shared" si="9"/>
        <v>4107.5925925925922</v>
      </c>
      <c r="G36" s="2">
        <f t="shared" si="10"/>
        <v>0.1062463228083938</v>
      </c>
      <c r="H36" s="2">
        <f t="shared" si="11"/>
        <v>0.35061286526769952</v>
      </c>
      <c r="I36" s="2">
        <f t="shared" si="12"/>
        <v>9.7696226500157787E-2</v>
      </c>
      <c r="J36" s="2">
        <f t="shared" si="13"/>
        <v>0.52755962310085214</v>
      </c>
      <c r="L36" s="2">
        <f t="shared" si="14"/>
        <v>7.6373780681882011E-2</v>
      </c>
      <c r="M36" s="2">
        <f t="shared" si="15"/>
        <v>8.0927449513836944E-2</v>
      </c>
      <c r="N36" s="2">
        <f t="shared" si="16"/>
        <v>5.0194570554989347E-2</v>
      </c>
    </row>
    <row r="37" spans="1:14">
      <c r="A37" t="s">
        <v>38</v>
      </c>
      <c r="B37" s="3">
        <f>SUM(B14:B36)</f>
        <v>43172</v>
      </c>
      <c r="C37" s="3">
        <f>SUM(C14:C36)</f>
        <v>267055</v>
      </c>
      <c r="D37" s="3">
        <f t="shared" si="8"/>
        <v>80925.757575757583</v>
      </c>
      <c r="E37" s="3">
        <f>SUM(E14:E36)</f>
        <v>274085</v>
      </c>
      <c r="F37" s="3">
        <f t="shared" si="9"/>
        <v>50756.481481481482</v>
      </c>
      <c r="G37" s="2">
        <f t="shared" si="10"/>
        <v>0.16165958323191851</v>
      </c>
      <c r="H37" s="2">
        <f t="shared" si="11"/>
        <v>0.53347662466533108</v>
      </c>
      <c r="I37" s="2">
        <f t="shared" si="12"/>
        <v>0.15751318021781563</v>
      </c>
      <c r="J37" s="2">
        <f t="shared" si="13"/>
        <v>0.85057117317620445</v>
      </c>
      <c r="L37" s="2">
        <f t="shared" si="14"/>
        <v>1</v>
      </c>
      <c r="M37" s="2">
        <f t="shared" si="15"/>
        <v>1</v>
      </c>
      <c r="N37" s="2">
        <f t="shared" si="16"/>
        <v>1</v>
      </c>
    </row>
    <row r="38" spans="1:14">
      <c r="B38" s="3"/>
      <c r="C38" s="3"/>
      <c r="D38" s="3"/>
      <c r="E38" s="3"/>
      <c r="F38" s="3"/>
    </row>
    <row r="39" spans="1:14" ht="18.75">
      <c r="A39" s="6" t="s">
        <v>1</v>
      </c>
      <c r="B39" s="3"/>
      <c r="C39" s="3"/>
      <c r="D39" s="3"/>
      <c r="E39" s="3"/>
      <c r="F39" s="3"/>
    </row>
    <row r="40" spans="1:14">
      <c r="A40" s="9" t="s">
        <v>40</v>
      </c>
      <c r="B40" s="10">
        <v>2802</v>
      </c>
      <c r="C40" s="10">
        <v>8523</v>
      </c>
      <c r="D40" s="10">
        <f t="shared" ref="D40:D46" si="17">+(C40/3.3)</f>
        <v>2582.727272727273</v>
      </c>
      <c r="E40" s="10">
        <v>7283</v>
      </c>
      <c r="F40" s="10">
        <f t="shared" ref="F40:F46" si="18">+E40/5.4</f>
        <v>1348.7037037037037</v>
      </c>
      <c r="G40" s="11">
        <f t="shared" ref="G40:G46" si="19">+B40/C40</f>
        <v>0.32875747976064768</v>
      </c>
      <c r="H40" s="11">
        <f t="shared" ref="H40:H46" si="20">+$B40/D40</f>
        <v>1.0848996832101372</v>
      </c>
      <c r="I40" s="11">
        <f t="shared" ref="I40:I46" si="21">+B40/E40</f>
        <v>0.3847315666620898</v>
      </c>
      <c r="J40" s="11">
        <f t="shared" ref="J40:J46" si="22">+$B40/F40</f>
        <v>2.077550459975285</v>
      </c>
      <c r="L40" s="2">
        <f t="shared" ref="L40:L46" si="23">+C40/$C$46</f>
        <v>0.13303468298317361</v>
      </c>
      <c r="M40" s="2">
        <f t="shared" ref="M40:M46" si="24">+E40/E$46</f>
        <v>0.1235307088216836</v>
      </c>
      <c r="N40" s="2">
        <f t="shared" ref="N40:N46" si="25">+B40/B$46</f>
        <v>0.13047122369156267</v>
      </c>
    </row>
    <row r="41" spans="1:14">
      <c r="A41" s="9" t="s">
        <v>41</v>
      </c>
      <c r="B41" s="10">
        <v>3345</v>
      </c>
      <c r="C41" s="10">
        <v>13173</v>
      </c>
      <c r="D41" s="10">
        <f t="shared" si="17"/>
        <v>3991.818181818182</v>
      </c>
      <c r="E41" s="10">
        <v>15161</v>
      </c>
      <c r="F41" s="10">
        <f t="shared" si="18"/>
        <v>2807.5925925925926</v>
      </c>
      <c r="G41" s="11">
        <f t="shared" si="19"/>
        <v>0.25392849009337282</v>
      </c>
      <c r="H41" s="11">
        <f t="shared" si="20"/>
        <v>0.83796401730813019</v>
      </c>
      <c r="I41" s="11">
        <f t="shared" si="21"/>
        <v>0.22063188444034035</v>
      </c>
      <c r="J41" s="11">
        <f t="shared" si="22"/>
        <v>1.1914121759778378</v>
      </c>
      <c r="L41" s="2">
        <f t="shared" si="23"/>
        <v>0.20561608341397933</v>
      </c>
      <c r="M41" s="2">
        <f t="shared" si="24"/>
        <v>0.2571535186661465</v>
      </c>
      <c r="N41" s="2">
        <f t="shared" si="25"/>
        <v>0.15575526168746509</v>
      </c>
    </row>
    <row r="42" spans="1:14">
      <c r="A42" s="9" t="s">
        <v>42</v>
      </c>
      <c r="B42" s="10">
        <v>1436</v>
      </c>
      <c r="C42" s="10">
        <v>3669</v>
      </c>
      <c r="D42" s="10">
        <f t="shared" si="17"/>
        <v>1111.818181818182</v>
      </c>
      <c r="E42" s="10">
        <v>3032</v>
      </c>
      <c r="F42" s="10">
        <f t="shared" si="18"/>
        <v>561.48148148148141</v>
      </c>
      <c r="G42" s="11">
        <f t="shared" si="19"/>
        <v>0.39138729899155084</v>
      </c>
      <c r="H42" s="11">
        <f t="shared" si="20"/>
        <v>1.2915780866721176</v>
      </c>
      <c r="I42" s="11">
        <f t="shared" si="21"/>
        <v>0.47361477572559368</v>
      </c>
      <c r="J42" s="11">
        <f t="shared" si="22"/>
        <v>2.557519788918206</v>
      </c>
      <c r="L42" s="2">
        <f t="shared" si="23"/>
        <v>5.7269066275403492E-2</v>
      </c>
      <c r="M42" s="2">
        <f t="shared" si="24"/>
        <v>5.1427311430364504E-2</v>
      </c>
      <c r="N42" s="2">
        <f t="shared" si="25"/>
        <v>6.686533805177873E-2</v>
      </c>
    </row>
    <row r="43" spans="1:14">
      <c r="A43" s="9" t="s">
        <v>43</v>
      </c>
      <c r="B43" s="10">
        <v>2186</v>
      </c>
      <c r="C43" s="10">
        <v>5684</v>
      </c>
      <c r="D43" s="10">
        <f t="shared" si="17"/>
        <v>1722.4242424242425</v>
      </c>
      <c r="E43" s="10">
        <v>5380</v>
      </c>
      <c r="F43" s="10">
        <f t="shared" si="18"/>
        <v>996.29629629629619</v>
      </c>
      <c r="G43" s="11">
        <f t="shared" si="19"/>
        <v>0.38458831808585503</v>
      </c>
      <c r="H43" s="11">
        <f t="shared" si="20"/>
        <v>1.2691414496833215</v>
      </c>
      <c r="I43" s="11">
        <f t="shared" si="21"/>
        <v>0.40631970260223049</v>
      </c>
      <c r="J43" s="11">
        <f t="shared" si="22"/>
        <v>2.194126394052045</v>
      </c>
      <c r="L43" s="2">
        <f t="shared" si="23"/>
        <v>8.8721006462085972E-2</v>
      </c>
      <c r="M43" s="2">
        <f t="shared" si="24"/>
        <v>9.1252947063113793E-2</v>
      </c>
      <c r="N43" s="2">
        <f t="shared" si="25"/>
        <v>0.10178804246600857</v>
      </c>
    </row>
    <row r="44" spans="1:14">
      <c r="A44" s="9" t="s">
        <v>44</v>
      </c>
      <c r="B44" s="10">
        <v>5456</v>
      </c>
      <c r="C44" s="10">
        <v>15521</v>
      </c>
      <c r="D44" s="10">
        <f t="shared" si="17"/>
        <v>4703.3333333333339</v>
      </c>
      <c r="E44" s="10">
        <v>13408</v>
      </c>
      <c r="F44" s="10">
        <f t="shared" si="18"/>
        <v>2482.9629629629626</v>
      </c>
      <c r="G44" s="11">
        <f t="shared" si="19"/>
        <v>0.35152374202693126</v>
      </c>
      <c r="H44" s="11">
        <f t="shared" si="20"/>
        <v>1.1600283486888729</v>
      </c>
      <c r="I44" s="11">
        <f t="shared" si="21"/>
        <v>0.40692124105011934</v>
      </c>
      <c r="J44" s="11">
        <f t="shared" si="22"/>
        <v>2.1973747016706446</v>
      </c>
      <c r="L44" s="2">
        <f t="shared" si="23"/>
        <v>0.24226578840570662</v>
      </c>
      <c r="M44" s="2">
        <f t="shared" si="24"/>
        <v>0.22741998405617653</v>
      </c>
      <c r="N44" s="2">
        <f t="shared" si="25"/>
        <v>0.25405103371205068</v>
      </c>
    </row>
    <row r="45" spans="1:14">
      <c r="A45" s="9" t="s">
        <v>45</v>
      </c>
      <c r="B45" s="10">
        <v>6251</v>
      </c>
      <c r="C45" s="10">
        <v>17496</v>
      </c>
      <c r="D45" s="10">
        <f t="shared" si="17"/>
        <v>5301.818181818182</v>
      </c>
      <c r="E45" s="10">
        <v>14693</v>
      </c>
      <c r="F45" s="10">
        <f t="shared" si="18"/>
        <v>2720.9259259259256</v>
      </c>
      <c r="G45" s="11">
        <f t="shared" si="19"/>
        <v>0.3572816643804298</v>
      </c>
      <c r="H45" s="11">
        <f t="shared" si="20"/>
        <v>1.1790294924554183</v>
      </c>
      <c r="I45" s="11">
        <f t="shared" si="21"/>
        <v>0.4254406860409719</v>
      </c>
      <c r="J45" s="11">
        <f t="shared" si="22"/>
        <v>2.2973797046212483</v>
      </c>
      <c r="L45" s="2">
        <f t="shared" si="23"/>
        <v>0.27309337245965098</v>
      </c>
      <c r="M45" s="2">
        <f t="shared" si="24"/>
        <v>0.24921552996251506</v>
      </c>
      <c r="N45" s="2">
        <f t="shared" si="25"/>
        <v>0.29106910039113432</v>
      </c>
    </row>
    <row r="46" spans="1:14">
      <c r="A46" t="s">
        <v>38</v>
      </c>
      <c r="B46" s="3">
        <f>SUM(B40:B45)</f>
        <v>21476</v>
      </c>
      <c r="C46" s="3">
        <f>SUM(C40:C45)</f>
        <v>64066</v>
      </c>
      <c r="D46" s="3">
        <f t="shared" si="17"/>
        <v>19413.939393939396</v>
      </c>
      <c r="E46" s="3">
        <f>SUM(E40:E45)</f>
        <v>58957</v>
      </c>
      <c r="F46" s="3">
        <f t="shared" si="18"/>
        <v>10917.962962962962</v>
      </c>
      <c r="G46" s="2">
        <f t="shared" si="19"/>
        <v>0.33521680766709333</v>
      </c>
      <c r="H46" s="2">
        <f t="shared" si="20"/>
        <v>1.1062154653014078</v>
      </c>
      <c r="I46" s="2">
        <f t="shared" si="21"/>
        <v>0.36426548162219924</v>
      </c>
      <c r="J46" s="2">
        <f t="shared" si="22"/>
        <v>1.9670336007598761</v>
      </c>
      <c r="L46" s="2">
        <f t="shared" si="23"/>
        <v>1</v>
      </c>
      <c r="M46" s="2">
        <f t="shared" si="24"/>
        <v>1</v>
      </c>
      <c r="N46" s="2">
        <f t="shared" si="25"/>
        <v>1</v>
      </c>
    </row>
    <row r="47" spans="1:14">
      <c r="B47" s="3"/>
      <c r="C47" s="3"/>
      <c r="D47" s="3"/>
      <c r="E47" s="3"/>
      <c r="F47" s="3"/>
    </row>
    <row r="48" spans="1:14" ht="18.75">
      <c r="A48" s="6" t="s">
        <v>2</v>
      </c>
      <c r="B48" s="3"/>
      <c r="C48" s="3"/>
      <c r="D48" s="3"/>
      <c r="E48" s="3"/>
      <c r="F48" s="3"/>
    </row>
    <row r="49" spans="1:14">
      <c r="A49" t="s">
        <v>46</v>
      </c>
      <c r="B49" s="3">
        <v>1215</v>
      </c>
      <c r="C49" s="3">
        <v>8575</v>
      </c>
      <c r="D49" s="3">
        <f t="shared" ref="D49:D63" si="26">+(C49/3.3)</f>
        <v>2598.4848484848485</v>
      </c>
      <c r="E49" s="3">
        <v>9419</v>
      </c>
      <c r="F49" s="3">
        <f t="shared" ref="F49:F63" si="27">+E49/5.4</f>
        <v>1744.2592592592591</v>
      </c>
      <c r="G49" s="2">
        <f t="shared" ref="G49:G63" si="28">+B49/C49</f>
        <v>0.14169096209912538</v>
      </c>
      <c r="H49" s="2">
        <f t="shared" ref="H49:H63" si="29">+$B49/D49</f>
        <v>0.46758017492711368</v>
      </c>
      <c r="I49" s="2">
        <f t="shared" ref="I49:I63" si="30">+B49/E49</f>
        <v>0.12899458541246417</v>
      </c>
      <c r="J49" s="2">
        <f t="shared" ref="J49:J63" si="31">+$B49/F49</f>
        <v>0.69657076122730655</v>
      </c>
      <c r="L49" s="2">
        <f t="shared" ref="L49:L63" si="32">+C49/$C$63</f>
        <v>8.4392130618350741E-2</v>
      </c>
      <c r="M49" s="2">
        <f t="shared" ref="M49:M63" si="33">+E49/E$63</f>
        <v>9.8793790644010906E-2</v>
      </c>
      <c r="N49" s="2">
        <f t="shared" ref="N49:N63" si="34">+B49/B$63</f>
        <v>8.3620096352374398E-2</v>
      </c>
    </row>
    <row r="50" spans="1:14">
      <c r="A50" t="s">
        <v>47</v>
      </c>
      <c r="B50" s="3">
        <v>1955</v>
      </c>
      <c r="C50" s="3">
        <v>15624</v>
      </c>
      <c r="D50" s="3">
        <f t="shared" si="26"/>
        <v>4734.545454545455</v>
      </c>
      <c r="E50" s="3">
        <v>14998</v>
      </c>
      <c r="F50" s="3">
        <f t="shared" si="27"/>
        <v>2777.4074074074074</v>
      </c>
      <c r="G50" s="2">
        <f t="shared" si="28"/>
        <v>0.12512800819252431</v>
      </c>
      <c r="H50" s="2">
        <f t="shared" si="29"/>
        <v>0.41292242703533022</v>
      </c>
      <c r="I50" s="2">
        <f t="shared" si="30"/>
        <v>0.13035071342845714</v>
      </c>
      <c r="J50" s="2">
        <f t="shared" si="31"/>
        <v>0.70389385251366854</v>
      </c>
      <c r="L50" s="2">
        <f t="shared" si="32"/>
        <v>0.15376590656339498</v>
      </c>
      <c r="M50" s="2">
        <f t="shared" si="33"/>
        <v>0.15731067757499476</v>
      </c>
      <c r="N50" s="2">
        <f t="shared" si="34"/>
        <v>0.13454920853406746</v>
      </c>
    </row>
    <row r="51" spans="1:14">
      <c r="A51" t="s">
        <v>48</v>
      </c>
      <c r="B51" s="3">
        <v>1213</v>
      </c>
      <c r="C51" s="3">
        <v>14217</v>
      </c>
      <c r="D51" s="3">
        <f t="shared" si="26"/>
        <v>4308.181818181818</v>
      </c>
      <c r="E51" s="3">
        <v>12941</v>
      </c>
      <c r="F51" s="3">
        <f t="shared" si="27"/>
        <v>2396.4814814814813</v>
      </c>
      <c r="G51" s="2">
        <f t="shared" si="28"/>
        <v>8.5320391081100094E-2</v>
      </c>
      <c r="H51" s="2">
        <f t="shared" si="29"/>
        <v>0.28155729056763029</v>
      </c>
      <c r="I51" s="2">
        <f t="shared" si="30"/>
        <v>9.3733096360404916E-2</v>
      </c>
      <c r="J51" s="2">
        <f t="shared" si="31"/>
        <v>0.50615872034618659</v>
      </c>
      <c r="L51" s="2">
        <f t="shared" si="32"/>
        <v>0.13991870798846559</v>
      </c>
      <c r="M51" s="2">
        <f t="shared" si="33"/>
        <v>0.1357352632683029</v>
      </c>
      <c r="N51" s="2">
        <f t="shared" si="34"/>
        <v>8.3482450103234684E-2</v>
      </c>
    </row>
    <row r="52" spans="1:14">
      <c r="A52" t="s">
        <v>49</v>
      </c>
      <c r="B52" s="3">
        <v>1491</v>
      </c>
      <c r="C52" s="3">
        <v>12199</v>
      </c>
      <c r="D52" s="3">
        <f t="shared" si="26"/>
        <v>3696.666666666667</v>
      </c>
      <c r="E52" s="3">
        <v>11903</v>
      </c>
      <c r="F52" s="3">
        <f t="shared" si="27"/>
        <v>2204.2592592592591</v>
      </c>
      <c r="G52" s="2">
        <f t="shared" si="28"/>
        <v>0.1222231330436921</v>
      </c>
      <c r="H52" s="2">
        <f t="shared" si="29"/>
        <v>0.40333633904418392</v>
      </c>
      <c r="I52" s="2">
        <f t="shared" si="30"/>
        <v>0.12526253885575064</v>
      </c>
      <c r="J52" s="2">
        <f t="shared" si="31"/>
        <v>0.67641770982105354</v>
      </c>
      <c r="L52" s="2">
        <f t="shared" si="32"/>
        <v>0.12005826255548228</v>
      </c>
      <c r="M52" s="2">
        <f t="shared" si="33"/>
        <v>0.12484791273337528</v>
      </c>
      <c r="N52" s="2">
        <f t="shared" si="34"/>
        <v>0.1026152787336545</v>
      </c>
    </row>
    <row r="53" spans="1:14">
      <c r="A53" s="9" t="s">
        <v>50</v>
      </c>
      <c r="B53" s="10">
        <v>1554</v>
      </c>
      <c r="C53" s="10">
        <v>6928</v>
      </c>
      <c r="D53" s="10">
        <f t="shared" si="26"/>
        <v>2099.3939393939395</v>
      </c>
      <c r="E53" s="10">
        <v>5547</v>
      </c>
      <c r="F53" s="10">
        <f t="shared" si="27"/>
        <v>1027.2222222222222</v>
      </c>
      <c r="G53" s="11">
        <f t="shared" si="28"/>
        <v>0.22430715935334872</v>
      </c>
      <c r="H53" s="11">
        <f t="shared" si="29"/>
        <v>0.74021362586605077</v>
      </c>
      <c r="I53" s="11">
        <f t="shared" si="30"/>
        <v>0.28015143320713898</v>
      </c>
      <c r="J53" s="11">
        <f t="shared" si="31"/>
        <v>1.5128177393185507</v>
      </c>
      <c r="L53" s="2">
        <f t="shared" si="32"/>
        <v>6.8182936550896078E-2</v>
      </c>
      <c r="M53" s="2">
        <f t="shared" si="33"/>
        <v>5.8181246066708624E-2</v>
      </c>
      <c r="N53" s="2">
        <f t="shared" si="34"/>
        <v>0.1069511355815554</v>
      </c>
    </row>
    <row r="54" spans="1:14">
      <c r="A54" s="9" t="s">
        <v>51</v>
      </c>
      <c r="B54" s="10">
        <v>1090</v>
      </c>
      <c r="C54" s="10">
        <v>6602</v>
      </c>
      <c r="D54" s="10">
        <f t="shared" si="26"/>
        <v>2000.6060606060607</v>
      </c>
      <c r="E54" s="10">
        <v>4564</v>
      </c>
      <c r="F54" s="10">
        <f t="shared" si="27"/>
        <v>845.18518518518511</v>
      </c>
      <c r="G54" s="11">
        <f t="shared" si="28"/>
        <v>0.16510148439866706</v>
      </c>
      <c r="H54" s="11">
        <f t="shared" si="29"/>
        <v>0.5448348985156013</v>
      </c>
      <c r="I54" s="11">
        <f t="shared" si="30"/>
        <v>0.2388255915863278</v>
      </c>
      <c r="J54" s="11">
        <f t="shared" si="31"/>
        <v>1.2896581945661703</v>
      </c>
      <c r="L54" s="2">
        <f t="shared" si="32"/>
        <v>6.4974559340215926E-2</v>
      </c>
      <c r="M54" s="2">
        <f t="shared" si="33"/>
        <v>4.7870778267254041E-2</v>
      </c>
      <c r="N54" s="2">
        <f t="shared" si="34"/>
        <v>7.501720578114246E-2</v>
      </c>
    </row>
    <row r="55" spans="1:14">
      <c r="A55" s="9" t="s">
        <v>52</v>
      </c>
      <c r="B55" s="10">
        <v>449</v>
      </c>
      <c r="C55" s="10">
        <v>1760</v>
      </c>
      <c r="D55" s="10">
        <f t="shared" si="26"/>
        <v>533.33333333333337</v>
      </c>
      <c r="E55" s="10">
        <v>1406</v>
      </c>
      <c r="F55" s="10">
        <f t="shared" si="27"/>
        <v>260.37037037037038</v>
      </c>
      <c r="G55" s="11">
        <f t="shared" si="28"/>
        <v>0.25511363636363638</v>
      </c>
      <c r="H55" s="11">
        <f t="shared" si="29"/>
        <v>0.84187499999999993</v>
      </c>
      <c r="I55" s="11">
        <f t="shared" si="30"/>
        <v>0.31934566145092463</v>
      </c>
      <c r="J55" s="11">
        <f t="shared" si="31"/>
        <v>1.7244665718349927</v>
      </c>
      <c r="L55" s="2">
        <f t="shared" si="32"/>
        <v>1.7321300278518637E-2</v>
      </c>
      <c r="M55" s="2">
        <f t="shared" si="33"/>
        <v>1.474722047409272E-2</v>
      </c>
      <c r="N55" s="2">
        <f t="shared" si="34"/>
        <v>3.0901582931865106E-2</v>
      </c>
    </row>
    <row r="56" spans="1:14">
      <c r="A56" t="s">
        <v>53</v>
      </c>
      <c r="B56" s="3">
        <v>192</v>
      </c>
      <c r="C56" s="3">
        <v>1230</v>
      </c>
      <c r="D56" s="3">
        <f t="shared" si="26"/>
        <v>372.72727272727275</v>
      </c>
      <c r="E56" s="3">
        <v>1188</v>
      </c>
      <c r="F56" s="3">
        <f t="shared" si="27"/>
        <v>219.99999999999997</v>
      </c>
      <c r="G56" s="2">
        <f t="shared" si="28"/>
        <v>0.15609756097560976</v>
      </c>
      <c r="H56" s="2">
        <f t="shared" si="29"/>
        <v>0.51512195121951221</v>
      </c>
      <c r="I56" s="2">
        <f t="shared" si="30"/>
        <v>0.16161616161616163</v>
      </c>
      <c r="J56" s="2">
        <f t="shared" si="31"/>
        <v>0.8727272727272728</v>
      </c>
      <c r="L56" s="2">
        <f t="shared" si="32"/>
        <v>1.2105226899192001E-2</v>
      </c>
      <c r="M56" s="2">
        <f t="shared" si="33"/>
        <v>1.2460667086217746E-2</v>
      </c>
      <c r="N56" s="2">
        <f t="shared" si="34"/>
        <v>1.3214039917412251E-2</v>
      </c>
    </row>
    <row r="57" spans="1:14">
      <c r="A57" t="s">
        <v>54</v>
      </c>
      <c r="B57" s="3">
        <v>39</v>
      </c>
      <c r="C57" s="3">
        <v>206</v>
      </c>
      <c r="D57" s="3">
        <f t="shared" si="26"/>
        <v>62.424242424242429</v>
      </c>
      <c r="E57" s="3">
        <v>195</v>
      </c>
      <c r="F57" s="3">
        <f t="shared" si="27"/>
        <v>36.111111111111107</v>
      </c>
      <c r="G57" s="2">
        <f t="shared" si="28"/>
        <v>0.18932038834951456</v>
      </c>
      <c r="H57" s="2">
        <f t="shared" si="29"/>
        <v>0.62475728155339805</v>
      </c>
      <c r="I57" s="2">
        <f t="shared" si="30"/>
        <v>0.2</v>
      </c>
      <c r="J57" s="2">
        <f t="shared" si="31"/>
        <v>1.08</v>
      </c>
      <c r="L57" s="2">
        <f t="shared" si="32"/>
        <v>2.027379464417522E-3</v>
      </c>
      <c r="M57" s="2">
        <f t="shared" si="33"/>
        <v>2.0453115166771552E-3</v>
      </c>
      <c r="N57" s="2">
        <f t="shared" si="34"/>
        <v>2.6841018582243635E-3</v>
      </c>
    </row>
    <row r="58" spans="1:14">
      <c r="A58" t="s">
        <v>55</v>
      </c>
      <c r="B58" s="3">
        <v>361</v>
      </c>
      <c r="C58" s="3">
        <v>6247</v>
      </c>
      <c r="D58" s="3">
        <f t="shared" si="26"/>
        <v>1893.0303030303032</v>
      </c>
      <c r="E58" s="3">
        <v>7602</v>
      </c>
      <c r="F58" s="3">
        <f t="shared" si="27"/>
        <v>1407.7777777777776</v>
      </c>
      <c r="G58" s="2">
        <f t="shared" si="28"/>
        <v>5.7787738114294863E-2</v>
      </c>
      <c r="H58" s="2">
        <f t="shared" si="29"/>
        <v>0.19069953577717302</v>
      </c>
      <c r="I58" s="2">
        <f t="shared" si="30"/>
        <v>4.7487503288608263E-2</v>
      </c>
      <c r="J58" s="2">
        <f t="shared" si="31"/>
        <v>0.25643251775848463</v>
      </c>
      <c r="L58" s="2">
        <f t="shared" si="32"/>
        <v>6.148077434085563E-2</v>
      </c>
      <c r="M58" s="2">
        <f t="shared" si="33"/>
        <v>7.9735682819383258E-2</v>
      </c>
      <c r="N58" s="2">
        <f t="shared" si="34"/>
        <v>2.4845147969717825E-2</v>
      </c>
    </row>
    <row r="59" spans="1:14">
      <c r="A59" t="s">
        <v>56</v>
      </c>
      <c r="B59" s="3">
        <v>168</v>
      </c>
      <c r="C59" s="3">
        <v>975</v>
      </c>
      <c r="D59" s="3">
        <f t="shared" si="26"/>
        <v>295.4545454545455</v>
      </c>
      <c r="E59" s="3">
        <v>956</v>
      </c>
      <c r="F59" s="3">
        <f t="shared" si="27"/>
        <v>177.03703703703704</v>
      </c>
      <c r="G59" s="2">
        <f t="shared" si="28"/>
        <v>0.1723076923076923</v>
      </c>
      <c r="H59" s="2">
        <f t="shared" si="29"/>
        <v>0.56861538461538452</v>
      </c>
      <c r="I59" s="2">
        <f t="shared" si="30"/>
        <v>0.17573221757322174</v>
      </c>
      <c r="J59" s="2">
        <f t="shared" si="31"/>
        <v>0.94895397489539746</v>
      </c>
      <c r="L59" s="2">
        <f t="shared" si="32"/>
        <v>9.5956066883839033E-3</v>
      </c>
      <c r="M59" s="2">
        <f t="shared" si="33"/>
        <v>1.0027270820222362E-2</v>
      </c>
      <c r="N59" s="2">
        <f t="shared" si="34"/>
        <v>1.1562284927735719E-2</v>
      </c>
    </row>
    <row r="60" spans="1:14">
      <c r="A60" s="9" t="s">
        <v>57</v>
      </c>
      <c r="B60" s="10">
        <v>1332</v>
      </c>
      <c r="C60" s="10">
        <v>3870</v>
      </c>
      <c r="D60" s="10">
        <f t="shared" si="26"/>
        <v>1172.7272727272727</v>
      </c>
      <c r="E60" s="10">
        <v>2455</v>
      </c>
      <c r="F60" s="10">
        <f t="shared" si="27"/>
        <v>454.62962962962962</v>
      </c>
      <c r="G60" s="11">
        <f t="shared" si="28"/>
        <v>0.34418604651162793</v>
      </c>
      <c r="H60" s="11">
        <f t="shared" si="29"/>
        <v>1.135813953488372</v>
      </c>
      <c r="I60" s="11">
        <f t="shared" si="30"/>
        <v>0.54256619144602847</v>
      </c>
      <c r="J60" s="11">
        <f t="shared" si="31"/>
        <v>2.9298574338085541</v>
      </c>
      <c r="L60" s="2">
        <f t="shared" si="32"/>
        <v>3.808717731696995E-2</v>
      </c>
      <c r="M60" s="2">
        <f t="shared" si="33"/>
        <v>2.5749947556114958E-2</v>
      </c>
      <c r="N60" s="2">
        <f t="shared" si="34"/>
        <v>9.1672401927047481E-2</v>
      </c>
    </row>
    <row r="61" spans="1:14">
      <c r="A61" t="s">
        <v>58</v>
      </c>
      <c r="B61" s="3">
        <v>580</v>
      </c>
      <c r="C61" s="3">
        <v>4423</v>
      </c>
      <c r="D61" s="3">
        <f t="shared" si="26"/>
        <v>1340.3030303030305</v>
      </c>
      <c r="E61" s="3">
        <v>4397</v>
      </c>
      <c r="F61" s="3">
        <f t="shared" si="27"/>
        <v>814.25925925925924</v>
      </c>
      <c r="G61" s="2">
        <f t="shared" si="28"/>
        <v>0.13113271535157134</v>
      </c>
      <c r="H61" s="2">
        <f t="shared" si="29"/>
        <v>0.43273796066018533</v>
      </c>
      <c r="I61" s="2">
        <f t="shared" si="30"/>
        <v>0.13190811917216283</v>
      </c>
      <c r="J61" s="2">
        <f t="shared" si="31"/>
        <v>0.71230384352967935</v>
      </c>
      <c r="L61" s="2">
        <f t="shared" si="32"/>
        <v>4.352960859766359E-2</v>
      </c>
      <c r="M61" s="2">
        <f t="shared" si="33"/>
        <v>4.6119152506817702E-2</v>
      </c>
      <c r="N61" s="2">
        <f t="shared" si="34"/>
        <v>3.9917412250516177E-2</v>
      </c>
    </row>
    <row r="62" spans="1:14">
      <c r="A62" t="s">
        <v>59</v>
      </c>
      <c r="B62" s="3">
        <v>2891</v>
      </c>
      <c r="C62" s="3">
        <v>18753</v>
      </c>
      <c r="D62" s="3">
        <f t="shared" si="26"/>
        <v>5682.727272727273</v>
      </c>
      <c r="E62" s="3">
        <v>17769</v>
      </c>
      <c r="F62" s="3">
        <f t="shared" si="27"/>
        <v>3290.5555555555552</v>
      </c>
      <c r="G62" s="2">
        <f t="shared" si="28"/>
        <v>0.15416200074654721</v>
      </c>
      <c r="H62" s="2">
        <f t="shared" si="29"/>
        <v>0.5087346024636058</v>
      </c>
      <c r="I62" s="2">
        <f t="shared" si="30"/>
        <v>0.16269908267206934</v>
      </c>
      <c r="J62" s="2">
        <f t="shared" si="31"/>
        <v>0.8785750464291745</v>
      </c>
      <c r="L62" s="2">
        <f t="shared" si="32"/>
        <v>0.18456042279719317</v>
      </c>
      <c r="M62" s="2">
        <f t="shared" si="33"/>
        <v>0.18637507866582756</v>
      </c>
      <c r="N62" s="2">
        <f t="shared" si="34"/>
        <v>0.19896765313145218</v>
      </c>
    </row>
    <row r="63" spans="1:14">
      <c r="A63" t="s">
        <v>38</v>
      </c>
      <c r="B63" s="3">
        <f>SUM(B49:B62)</f>
        <v>14530</v>
      </c>
      <c r="C63" s="3">
        <f>SUM(C49:C62)</f>
        <v>101609</v>
      </c>
      <c r="D63" s="3">
        <f t="shared" si="26"/>
        <v>30790.606060606064</v>
      </c>
      <c r="E63" s="3">
        <f>SUM(E49:E62)</f>
        <v>95340</v>
      </c>
      <c r="F63" s="3">
        <f t="shared" si="27"/>
        <v>17655.555555555555</v>
      </c>
      <c r="G63" s="2">
        <f t="shared" si="28"/>
        <v>0.14299914377663395</v>
      </c>
      <c r="H63" s="2">
        <f t="shared" si="29"/>
        <v>0.47189717446289203</v>
      </c>
      <c r="I63" s="2">
        <f t="shared" si="30"/>
        <v>0.15240192993496959</v>
      </c>
      <c r="J63" s="2">
        <f t="shared" si="31"/>
        <v>0.82297042164883583</v>
      </c>
      <c r="L63" s="2">
        <f t="shared" si="32"/>
        <v>1</v>
      </c>
      <c r="M63" s="2">
        <f t="shared" si="33"/>
        <v>1</v>
      </c>
      <c r="N63" s="2">
        <f t="shared" si="34"/>
        <v>1</v>
      </c>
    </row>
    <row r="64" spans="1:14">
      <c r="B64" s="3"/>
      <c r="C64" s="3"/>
      <c r="D64" s="3"/>
      <c r="E64" s="3"/>
      <c r="F64" s="3"/>
    </row>
    <row r="65" spans="1:14" ht="18.75">
      <c r="A65" s="6" t="s">
        <v>3</v>
      </c>
      <c r="B65" s="3"/>
      <c r="C65" s="3"/>
      <c r="D65" s="3"/>
      <c r="E65" s="3"/>
      <c r="F65" s="3"/>
    </row>
    <row r="66" spans="1:14">
      <c r="A66" s="9" t="s">
        <v>60</v>
      </c>
      <c r="B66" s="10">
        <v>1545</v>
      </c>
      <c r="C66" s="10">
        <v>6071</v>
      </c>
      <c r="D66" s="10">
        <f t="shared" ref="D66:D86" si="35">+(C66/3.3)</f>
        <v>1839.6969696969697</v>
      </c>
      <c r="E66" s="10">
        <v>5954</v>
      </c>
      <c r="F66" s="10">
        <f t="shared" ref="F66:F86" si="36">+E66/5.4</f>
        <v>1102.5925925925926</v>
      </c>
      <c r="G66" s="11">
        <f t="shared" ref="G66:G86" si="37">+B66/C66</f>
        <v>0.25448855213309174</v>
      </c>
      <c r="H66" s="11">
        <f t="shared" ref="H66:H86" si="38">+$B66/D66</f>
        <v>0.83981222203920269</v>
      </c>
      <c r="I66" s="11">
        <f t="shared" ref="I66:I86" si="39">+B66/E66</f>
        <v>0.25948941887806515</v>
      </c>
      <c r="J66" s="11">
        <f t="shared" ref="J66:J86" si="40">+$B66/F66</f>
        <v>1.4012428619415518</v>
      </c>
      <c r="L66" s="2">
        <f t="shared" ref="L66:L86" si="41">+C66/$C$86</f>
        <v>8.3981883927657444E-3</v>
      </c>
      <c r="M66" s="2">
        <f t="shared" ref="M66:M86" si="42">+E66/E$86</f>
        <v>8.1058525780395921E-3</v>
      </c>
      <c r="N66" s="2">
        <f t="shared" ref="N66:N86" si="43">+B66/B$86</f>
        <v>9.1502958299525608E-3</v>
      </c>
    </row>
    <row r="67" spans="1:14">
      <c r="A67" t="s">
        <v>61</v>
      </c>
      <c r="B67" s="3">
        <v>5053</v>
      </c>
      <c r="C67" s="3">
        <v>26568</v>
      </c>
      <c r="D67" s="3">
        <f t="shared" si="35"/>
        <v>8050.909090909091</v>
      </c>
      <c r="E67" s="3">
        <v>26799</v>
      </c>
      <c r="F67" s="3">
        <f t="shared" si="36"/>
        <v>4962.7777777777774</v>
      </c>
      <c r="G67" s="2">
        <f t="shared" si="37"/>
        <v>0.19019120746763024</v>
      </c>
      <c r="H67" s="2">
        <f t="shared" si="38"/>
        <v>0.62763098464317979</v>
      </c>
      <c r="I67" s="2">
        <f t="shared" si="39"/>
        <v>0.18855181163476248</v>
      </c>
      <c r="J67" s="2">
        <f t="shared" si="40"/>
        <v>1.0181797828277175</v>
      </c>
      <c r="L67" s="2">
        <f t="shared" si="41"/>
        <v>3.675227626733657E-2</v>
      </c>
      <c r="M67" s="2">
        <f t="shared" si="42"/>
        <v>3.648450507875093E-2</v>
      </c>
      <c r="N67" s="2">
        <f t="shared" si="43"/>
        <v>2.9926501507281739E-2</v>
      </c>
    </row>
    <row r="68" spans="1:14">
      <c r="A68" s="9" t="s">
        <v>62</v>
      </c>
      <c r="B68" s="10">
        <v>15002</v>
      </c>
      <c r="C68" s="10">
        <v>46919</v>
      </c>
      <c r="D68" s="10">
        <f t="shared" si="35"/>
        <v>14217.878787878788</v>
      </c>
      <c r="E68" s="10">
        <v>43535</v>
      </c>
      <c r="F68" s="10">
        <f t="shared" si="36"/>
        <v>8062.0370370370365</v>
      </c>
      <c r="G68" s="11">
        <f t="shared" si="37"/>
        <v>0.31974253500713995</v>
      </c>
      <c r="H68" s="11">
        <f t="shared" si="38"/>
        <v>1.0551503655235619</v>
      </c>
      <c r="I68" s="11">
        <f t="shared" si="39"/>
        <v>0.34459630182611689</v>
      </c>
      <c r="J68" s="11">
        <f t="shared" si="40"/>
        <v>1.8608200298610316</v>
      </c>
      <c r="L68" s="2">
        <f t="shared" si="41"/>
        <v>6.4904398155192874E-2</v>
      </c>
      <c r="M68" s="2">
        <f t="shared" si="42"/>
        <v>5.9269111855047643E-2</v>
      </c>
      <c r="N68" s="2">
        <f t="shared" si="43"/>
        <v>8.8849668634918E-2</v>
      </c>
    </row>
    <row r="69" spans="1:14">
      <c r="A69" t="s">
        <v>63</v>
      </c>
      <c r="B69" s="3">
        <v>1570</v>
      </c>
      <c r="C69" s="3">
        <v>49052</v>
      </c>
      <c r="D69" s="3">
        <f t="shared" si="35"/>
        <v>14864.242424242426</v>
      </c>
      <c r="E69" s="3">
        <v>79203</v>
      </c>
      <c r="F69" s="3">
        <f t="shared" si="36"/>
        <v>14667.222222222221</v>
      </c>
      <c r="G69" s="2">
        <f t="shared" si="37"/>
        <v>3.200684987360352E-2</v>
      </c>
      <c r="H69" s="2">
        <f t="shared" si="38"/>
        <v>0.10562260458289162</v>
      </c>
      <c r="I69" s="2">
        <f t="shared" si="39"/>
        <v>1.9822481471661428E-2</v>
      </c>
      <c r="J69" s="2">
        <f t="shared" si="40"/>
        <v>0.10704139994697172</v>
      </c>
      <c r="L69" s="2">
        <f t="shared" si="41"/>
        <v>6.7855038221371317E-2</v>
      </c>
      <c r="M69" s="2">
        <f t="shared" si="42"/>
        <v>0.10782798819927274</v>
      </c>
      <c r="N69" s="2">
        <f t="shared" si="43"/>
        <v>9.2983588692721816E-3</v>
      </c>
    </row>
    <row r="70" spans="1:14">
      <c r="A70" s="9" t="s">
        <v>64</v>
      </c>
      <c r="B70" s="10">
        <v>28929</v>
      </c>
      <c r="C70" s="10">
        <v>97214</v>
      </c>
      <c r="D70" s="10">
        <f t="shared" si="35"/>
        <v>29458.78787878788</v>
      </c>
      <c r="E70" s="10">
        <v>77426</v>
      </c>
      <c r="F70" s="10">
        <f t="shared" si="36"/>
        <v>14338.148148148148</v>
      </c>
      <c r="G70" s="11">
        <f t="shared" si="37"/>
        <v>0.29758059538749565</v>
      </c>
      <c r="H70" s="11">
        <f t="shared" si="38"/>
        <v>0.98201596477873554</v>
      </c>
      <c r="I70" s="11">
        <f t="shared" si="39"/>
        <v>0.37363417973290625</v>
      </c>
      <c r="J70" s="11">
        <f t="shared" si="40"/>
        <v>2.0176245705576941</v>
      </c>
      <c r="L70" s="2">
        <f t="shared" si="41"/>
        <v>0.13447891392098979</v>
      </c>
      <c r="M70" s="2">
        <f t="shared" si="42"/>
        <v>0.10540875742480577</v>
      </c>
      <c r="N70" s="2">
        <f t="shared" si="43"/>
        <v>0.17133262657909232</v>
      </c>
    </row>
    <row r="71" spans="1:14">
      <c r="A71" t="s">
        <v>65</v>
      </c>
      <c r="B71" s="3">
        <v>9296</v>
      </c>
      <c r="C71" s="3">
        <v>51389</v>
      </c>
      <c r="D71" s="3">
        <f t="shared" si="35"/>
        <v>15572.424242424244</v>
      </c>
      <c r="E71" s="3">
        <v>55101</v>
      </c>
      <c r="F71" s="3">
        <f t="shared" si="36"/>
        <v>10203.888888888889</v>
      </c>
      <c r="G71" s="2">
        <f t="shared" si="37"/>
        <v>0.18089474401136429</v>
      </c>
      <c r="H71" s="2">
        <f t="shared" si="38"/>
        <v>0.59695265523750218</v>
      </c>
      <c r="I71" s="2">
        <f t="shared" si="39"/>
        <v>0.16870837189887661</v>
      </c>
      <c r="J71" s="2">
        <f t="shared" si="40"/>
        <v>0.91102520825393374</v>
      </c>
      <c r="L71" s="2">
        <f t="shared" si="41"/>
        <v>7.1087877337479635E-2</v>
      </c>
      <c r="M71" s="2">
        <f t="shared" si="42"/>
        <v>7.5015213789479271E-2</v>
      </c>
      <c r="N71" s="2">
        <f t="shared" si="43"/>
        <v>5.5055760540607769E-2</v>
      </c>
    </row>
    <row r="72" spans="1:14">
      <c r="A72" s="9" t="s">
        <v>66</v>
      </c>
      <c r="B72" s="10">
        <v>31629</v>
      </c>
      <c r="C72" s="10">
        <v>94592</v>
      </c>
      <c r="D72" s="10">
        <f t="shared" si="35"/>
        <v>28664.242424242424</v>
      </c>
      <c r="E72" s="10">
        <v>80267</v>
      </c>
      <c r="F72" s="10">
        <f t="shared" si="36"/>
        <v>14864.259259259259</v>
      </c>
      <c r="G72" s="11">
        <f t="shared" si="37"/>
        <v>0.33437288565629231</v>
      </c>
      <c r="H72" s="11">
        <f t="shared" si="38"/>
        <v>1.1034305226657646</v>
      </c>
      <c r="I72" s="11">
        <f t="shared" si="39"/>
        <v>0.39404736691292808</v>
      </c>
      <c r="J72" s="11">
        <f t="shared" si="40"/>
        <v>2.1278557813298118</v>
      </c>
      <c r="L72" s="2">
        <f t="shared" si="41"/>
        <v>0.13085182613218535</v>
      </c>
      <c r="M72" s="2">
        <f t="shared" si="42"/>
        <v>0.10927653155550957</v>
      </c>
      <c r="N72" s="2">
        <f t="shared" si="43"/>
        <v>0.18732343482561134</v>
      </c>
    </row>
    <row r="73" spans="1:14">
      <c r="A73" t="s">
        <v>67</v>
      </c>
      <c r="B73" s="3">
        <v>6205</v>
      </c>
      <c r="C73" s="3">
        <v>48589</v>
      </c>
      <c r="D73" s="3">
        <f t="shared" si="35"/>
        <v>14723.939393939394</v>
      </c>
      <c r="E73" s="3">
        <v>51281</v>
      </c>
      <c r="F73" s="3">
        <f t="shared" si="36"/>
        <v>9496.4814814814818</v>
      </c>
      <c r="G73" s="2">
        <f t="shared" si="37"/>
        <v>0.12770380127189282</v>
      </c>
      <c r="H73" s="2">
        <f t="shared" si="38"/>
        <v>0.42142254419724628</v>
      </c>
      <c r="I73" s="2">
        <f t="shared" si="39"/>
        <v>0.12099998049960024</v>
      </c>
      <c r="J73" s="2">
        <f t="shared" si="40"/>
        <v>0.65339989469784132</v>
      </c>
      <c r="L73" s="2">
        <f t="shared" si="41"/>
        <v>6.7214557044324622E-2</v>
      </c>
      <c r="M73" s="2">
        <f t="shared" si="42"/>
        <v>6.9814616401486118E-2</v>
      </c>
      <c r="N73" s="2">
        <f t="shared" si="43"/>
        <v>3.6749246359129864E-2</v>
      </c>
    </row>
    <row r="74" spans="1:14">
      <c r="A74" t="s">
        <v>68</v>
      </c>
      <c r="B74" s="3">
        <v>749</v>
      </c>
      <c r="C74" s="3">
        <v>14609</v>
      </c>
      <c r="D74" s="3">
        <f t="shared" si="35"/>
        <v>4426.969696969697</v>
      </c>
      <c r="E74" s="3">
        <v>20660</v>
      </c>
      <c r="F74" s="3">
        <f t="shared" si="36"/>
        <v>3825.9259259259256</v>
      </c>
      <c r="G74" s="2">
        <f t="shared" si="37"/>
        <v>5.1269765213224724E-2</v>
      </c>
      <c r="H74" s="2">
        <f t="shared" si="38"/>
        <v>0.1691902252036416</v>
      </c>
      <c r="I74" s="2">
        <f t="shared" si="39"/>
        <v>3.6253630203291386E-2</v>
      </c>
      <c r="J74" s="2">
        <f t="shared" si="40"/>
        <v>0.1957696030977735</v>
      </c>
      <c r="L74" s="2">
        <f t="shared" si="41"/>
        <v>2.0209048629536281E-2</v>
      </c>
      <c r="M74" s="2">
        <f t="shared" si="42"/>
        <v>2.8126791108884445E-2</v>
      </c>
      <c r="N74" s="2">
        <f t="shared" si="43"/>
        <v>4.4359686580158365E-3</v>
      </c>
    </row>
    <row r="75" spans="1:14">
      <c r="A75" t="s">
        <v>69</v>
      </c>
      <c r="B75" s="3">
        <v>1304</v>
      </c>
      <c r="C75" s="3">
        <v>22144</v>
      </c>
      <c r="D75" s="3">
        <f t="shared" si="35"/>
        <v>6710.3030303030309</v>
      </c>
      <c r="E75" s="3">
        <v>21169</v>
      </c>
      <c r="F75" s="3">
        <f t="shared" si="36"/>
        <v>3920.1851851851848</v>
      </c>
      <c r="G75" s="2">
        <f t="shared" si="37"/>
        <v>5.8887283236994221E-2</v>
      </c>
      <c r="H75" s="2">
        <f t="shared" si="38"/>
        <v>0.1943280346820809</v>
      </c>
      <c r="I75" s="2">
        <f t="shared" si="39"/>
        <v>6.1599508715574659E-2</v>
      </c>
      <c r="J75" s="2">
        <f t="shared" si="40"/>
        <v>0.33263734706410319</v>
      </c>
      <c r="L75" s="2">
        <f t="shared" si="41"/>
        <v>3.0632430204151646E-2</v>
      </c>
      <c r="M75" s="2">
        <f t="shared" si="42"/>
        <v>2.8819750289640601E-2</v>
      </c>
      <c r="N75" s="2">
        <f t="shared" si="43"/>
        <v>7.7229681309114164E-3</v>
      </c>
    </row>
    <row r="76" spans="1:14">
      <c r="A76" t="s">
        <v>70</v>
      </c>
      <c r="B76" s="3">
        <v>4622</v>
      </c>
      <c r="C76" s="3">
        <v>21019</v>
      </c>
      <c r="D76" s="3">
        <f t="shared" si="35"/>
        <v>6369.3939393939399</v>
      </c>
      <c r="E76" s="3">
        <v>21644</v>
      </c>
      <c r="F76" s="3">
        <f t="shared" si="36"/>
        <v>4008.1481481481478</v>
      </c>
      <c r="G76" s="2">
        <f t="shared" si="37"/>
        <v>0.21989628431419192</v>
      </c>
      <c r="H76" s="2">
        <f t="shared" si="38"/>
        <v>0.72565773823683333</v>
      </c>
      <c r="I76" s="2">
        <f t="shared" si="39"/>
        <v>0.2135464793938274</v>
      </c>
      <c r="J76" s="2">
        <f t="shared" si="40"/>
        <v>1.153150988726668</v>
      </c>
      <c r="L76" s="2">
        <f t="shared" si="41"/>
        <v>2.9076185443509008E-2</v>
      </c>
      <c r="M76" s="2">
        <f t="shared" si="42"/>
        <v>2.946642143081776E-2</v>
      </c>
      <c r="N76" s="2">
        <f t="shared" si="43"/>
        <v>2.737389470941148E-2</v>
      </c>
    </row>
    <row r="77" spans="1:14">
      <c r="A77" s="9" t="s">
        <v>71</v>
      </c>
      <c r="B77" s="10">
        <v>11767</v>
      </c>
      <c r="C77" s="10">
        <v>37223</v>
      </c>
      <c r="D77" s="10">
        <f t="shared" si="35"/>
        <v>11279.69696969697</v>
      </c>
      <c r="E77" s="10">
        <v>36659</v>
      </c>
      <c r="F77" s="10">
        <f t="shared" si="36"/>
        <v>6788.7037037037035</v>
      </c>
      <c r="G77" s="11">
        <f t="shared" si="37"/>
        <v>0.31612175267979475</v>
      </c>
      <c r="H77" s="11">
        <f t="shared" si="38"/>
        <v>1.0432017838433227</v>
      </c>
      <c r="I77" s="11">
        <f t="shared" si="39"/>
        <v>0.32098529692572081</v>
      </c>
      <c r="J77" s="11">
        <f t="shared" si="40"/>
        <v>1.7333206033988926</v>
      </c>
      <c r="L77" s="2">
        <f t="shared" si="41"/>
        <v>5.1491643311467515E-2</v>
      </c>
      <c r="M77" s="2">
        <f t="shared" si="42"/>
        <v>4.9908036556659964E-2</v>
      </c>
      <c r="N77" s="2">
        <f t="shared" si="43"/>
        <v>6.9690311346959077E-2</v>
      </c>
    </row>
    <row r="78" spans="1:14">
      <c r="A78" s="9" t="s">
        <v>72</v>
      </c>
      <c r="B78" s="10">
        <v>15704</v>
      </c>
      <c r="C78" s="10">
        <v>46133</v>
      </c>
      <c r="D78" s="10">
        <f t="shared" si="35"/>
        <v>13979.69696969697</v>
      </c>
      <c r="E78" s="10">
        <v>40163</v>
      </c>
      <c r="F78" s="10">
        <f t="shared" si="36"/>
        <v>7437.5925925925922</v>
      </c>
      <c r="G78" s="11">
        <f t="shared" si="37"/>
        <v>0.34040708386621288</v>
      </c>
      <c r="H78" s="11">
        <f t="shared" si="38"/>
        <v>1.1233433767585026</v>
      </c>
      <c r="I78" s="11">
        <f t="shared" si="39"/>
        <v>0.39100664790976769</v>
      </c>
      <c r="J78" s="11">
        <f t="shared" si="40"/>
        <v>2.1114358987127457</v>
      </c>
      <c r="L78" s="2">
        <f t="shared" si="41"/>
        <v>6.3817101815757227E-2</v>
      </c>
      <c r="M78" s="2">
        <f t="shared" si="42"/>
        <v>5.4678427459154209E-2</v>
      </c>
      <c r="N78" s="2">
        <f t="shared" si="43"/>
        <v>9.300727877901295E-2</v>
      </c>
    </row>
    <row r="79" spans="1:14">
      <c r="A79" t="s">
        <v>73</v>
      </c>
      <c r="B79" s="3">
        <v>385</v>
      </c>
      <c r="C79" s="3">
        <v>5039</v>
      </c>
      <c r="D79" s="3">
        <f t="shared" si="35"/>
        <v>1526.969696969697</v>
      </c>
      <c r="E79" s="3">
        <v>6756</v>
      </c>
      <c r="F79" s="3">
        <f t="shared" si="36"/>
        <v>1251.1111111111111</v>
      </c>
      <c r="G79" s="2">
        <f t="shared" si="37"/>
        <v>7.6404048422306012E-2</v>
      </c>
      <c r="H79" s="2">
        <f t="shared" si="38"/>
        <v>0.25213335979360985</v>
      </c>
      <c r="I79" s="2">
        <f t="shared" si="39"/>
        <v>5.6986382474837179E-2</v>
      </c>
      <c r="J79" s="2">
        <f t="shared" si="40"/>
        <v>0.30772646536412079</v>
      </c>
      <c r="L79" s="2">
        <f t="shared" si="41"/>
        <v>6.9705931990028964E-3</v>
      </c>
      <c r="M79" s="2">
        <f t="shared" si="42"/>
        <v>9.1977057469323966E-3</v>
      </c>
      <c r="N79" s="2">
        <f t="shared" si="43"/>
        <v>2.2801708055221592E-3</v>
      </c>
    </row>
    <row r="80" spans="1:14">
      <c r="A80" s="9" t="s">
        <v>74</v>
      </c>
      <c r="B80" s="10">
        <v>16132</v>
      </c>
      <c r="C80" s="10">
        <v>48675</v>
      </c>
      <c r="D80" s="10">
        <f t="shared" si="35"/>
        <v>14750</v>
      </c>
      <c r="E80" s="10">
        <v>48464</v>
      </c>
      <c r="F80" s="10">
        <f t="shared" si="36"/>
        <v>8974.8148148148139</v>
      </c>
      <c r="G80" s="11">
        <f t="shared" si="37"/>
        <v>0.33142270159219311</v>
      </c>
      <c r="H80" s="11">
        <f t="shared" si="38"/>
        <v>1.0936949152542372</v>
      </c>
      <c r="I80" s="11">
        <f t="shared" si="39"/>
        <v>0.33286563222185539</v>
      </c>
      <c r="J80" s="11">
        <f t="shared" si="40"/>
        <v>1.7974744139980194</v>
      </c>
      <c r="L80" s="2">
        <f t="shared" si="41"/>
        <v>6.7333523310471516E-2</v>
      </c>
      <c r="M80" s="2">
        <f t="shared" si="42"/>
        <v>6.5979516181073367E-2</v>
      </c>
      <c r="N80" s="2">
        <f t="shared" si="43"/>
        <v>9.5542118012164862E-2</v>
      </c>
    </row>
    <row r="81" spans="1:14">
      <c r="A81" s="9" t="s">
        <v>75</v>
      </c>
      <c r="B81" s="10">
        <v>14437</v>
      </c>
      <c r="C81" s="10">
        <v>58352</v>
      </c>
      <c r="D81" s="10">
        <f t="shared" si="35"/>
        <v>17682.424242424244</v>
      </c>
      <c r="E81" s="10">
        <v>56457</v>
      </c>
      <c r="F81" s="10">
        <f t="shared" si="36"/>
        <v>10455</v>
      </c>
      <c r="G81" s="11">
        <f t="shared" si="37"/>
        <v>0.2474122566493008</v>
      </c>
      <c r="H81" s="11">
        <f t="shared" si="38"/>
        <v>0.8164604469426926</v>
      </c>
      <c r="I81" s="11">
        <f t="shared" si="39"/>
        <v>0.2557167401739377</v>
      </c>
      <c r="J81" s="11">
        <f t="shared" si="40"/>
        <v>1.3808703969392635</v>
      </c>
      <c r="L81" s="2">
        <f t="shared" si="41"/>
        <v>8.0719994909350473E-2</v>
      </c>
      <c r="M81" s="2">
        <f t="shared" si="42"/>
        <v>7.6861289720923959E-2</v>
      </c>
      <c r="N81" s="2">
        <f t="shared" si="43"/>
        <v>8.5503443946294569E-2</v>
      </c>
    </row>
    <row r="82" spans="1:14">
      <c r="A82" t="s">
        <v>76</v>
      </c>
      <c r="B82" s="3">
        <v>1797</v>
      </c>
      <c r="C82" s="3">
        <v>9416</v>
      </c>
      <c r="D82" s="3">
        <f t="shared" si="35"/>
        <v>2853.3333333333335</v>
      </c>
      <c r="E82" s="3">
        <v>9697</v>
      </c>
      <c r="F82" s="3">
        <f t="shared" si="36"/>
        <v>1795.7407407407406</v>
      </c>
      <c r="G82" s="2">
        <f t="shared" si="37"/>
        <v>0.19084536958368734</v>
      </c>
      <c r="H82" s="2">
        <f t="shared" si="38"/>
        <v>0.62978971962616814</v>
      </c>
      <c r="I82" s="2">
        <f t="shared" si="39"/>
        <v>0.18531504589048159</v>
      </c>
      <c r="J82" s="2">
        <f t="shared" si="40"/>
        <v>1.0007012478086006</v>
      </c>
      <c r="L82" s="2">
        <f t="shared" si="41"/>
        <v>1.3025422814409857E-2</v>
      </c>
      <c r="M82" s="2">
        <f t="shared" si="42"/>
        <v>1.3201621170515609E-2</v>
      </c>
      <c r="N82" s="2">
        <f t="shared" si="43"/>
        <v>1.0642771266294338E-2</v>
      </c>
    </row>
    <row r="83" spans="1:14">
      <c r="A83" t="s">
        <v>77</v>
      </c>
      <c r="B83" s="3">
        <v>606</v>
      </c>
      <c r="C83" s="3">
        <v>5943</v>
      </c>
      <c r="D83" s="3">
        <f t="shared" si="35"/>
        <v>1800.909090909091</v>
      </c>
      <c r="E83" s="3">
        <v>7988</v>
      </c>
      <c r="F83" s="3">
        <f t="shared" si="36"/>
        <v>1479.2592592592591</v>
      </c>
      <c r="G83" s="2">
        <f t="shared" si="37"/>
        <v>0.10196870267541645</v>
      </c>
      <c r="H83" s="2">
        <f t="shared" si="38"/>
        <v>0.33649671882887427</v>
      </c>
      <c r="I83" s="2">
        <f t="shared" si="39"/>
        <v>7.5863795693540306E-2</v>
      </c>
      <c r="J83" s="2">
        <f t="shared" si="40"/>
        <v>0.40966449674511773</v>
      </c>
      <c r="L83" s="2">
        <f t="shared" si="41"/>
        <v>8.2211223222215159E-3</v>
      </c>
      <c r="M83" s="2">
        <f t="shared" si="42"/>
        <v>1.0874966475206629E-2</v>
      </c>
      <c r="N83" s="2">
        <f t="shared" si="43"/>
        <v>3.5890480731076064E-3</v>
      </c>
    </row>
    <row r="84" spans="1:14">
      <c r="A84" t="s">
        <v>78</v>
      </c>
      <c r="B84" s="3">
        <v>749</v>
      </c>
      <c r="C84" s="3">
        <v>24013</v>
      </c>
      <c r="D84" s="3">
        <f t="shared" si="35"/>
        <v>7276.666666666667</v>
      </c>
      <c r="E84" s="3">
        <v>34197</v>
      </c>
      <c r="F84" s="3">
        <f t="shared" si="36"/>
        <v>6332.7777777777774</v>
      </c>
      <c r="G84" s="2">
        <f t="shared" si="37"/>
        <v>3.1191437971098988E-2</v>
      </c>
      <c r="H84" s="2">
        <f t="shared" si="38"/>
        <v>0.10293174530462666</v>
      </c>
      <c r="I84" s="2">
        <f t="shared" si="39"/>
        <v>2.1902506067783725E-2</v>
      </c>
      <c r="J84" s="2">
        <f t="shared" si="40"/>
        <v>0.11827353276603211</v>
      </c>
      <c r="L84" s="2">
        <f t="shared" si="41"/>
        <v>3.3217871499832616E-2</v>
      </c>
      <c r="M84" s="2">
        <f t="shared" si="42"/>
        <v>4.6556237925969086E-2</v>
      </c>
      <c r="N84" s="2">
        <f t="shared" si="43"/>
        <v>4.4359686580158365E-3</v>
      </c>
    </row>
    <row r="85" spans="1:14">
      <c r="A85" t="s">
        <v>79</v>
      </c>
      <c r="B85" s="3">
        <v>1366</v>
      </c>
      <c r="C85" s="3">
        <v>9934</v>
      </c>
      <c r="D85" s="3">
        <f t="shared" si="35"/>
        <v>3010.3030303030305</v>
      </c>
      <c r="E85" s="3">
        <v>11111</v>
      </c>
      <c r="F85" s="3">
        <f t="shared" si="36"/>
        <v>2057.5925925925926</v>
      </c>
      <c r="G85" s="2">
        <f t="shared" si="37"/>
        <v>0.13750754982887053</v>
      </c>
      <c r="H85" s="2">
        <f t="shared" si="38"/>
        <v>0.45377491443527279</v>
      </c>
      <c r="I85" s="2">
        <f t="shared" si="39"/>
        <v>0.12294122941229413</v>
      </c>
      <c r="J85" s="2">
        <f t="shared" si="40"/>
        <v>0.66388263882638821</v>
      </c>
      <c r="L85" s="2">
        <f t="shared" si="41"/>
        <v>1.3741987068643536E-2</v>
      </c>
      <c r="M85" s="2">
        <f t="shared" si="42"/>
        <v>1.5126659051830351E-2</v>
      </c>
      <c r="N85" s="2">
        <f t="shared" si="43"/>
        <v>8.090164468424076E-3</v>
      </c>
    </row>
    <row r="86" spans="1:14">
      <c r="A86" t="s">
        <v>38</v>
      </c>
      <c r="B86" s="3">
        <f>SUM(B66:B85)</f>
        <v>168847</v>
      </c>
      <c r="C86" s="3">
        <f>SUM(C66:C85)</f>
        <v>722894</v>
      </c>
      <c r="D86" s="3">
        <f t="shared" si="35"/>
        <v>219058.7878787879</v>
      </c>
      <c r="E86" s="3">
        <f>SUM(E66:E85)</f>
        <v>734531</v>
      </c>
      <c r="F86" s="3">
        <f t="shared" si="36"/>
        <v>136024.25925925924</v>
      </c>
      <c r="G86" s="2">
        <f t="shared" si="37"/>
        <v>0.23357089697798017</v>
      </c>
      <c r="H86" s="2">
        <f t="shared" si="38"/>
        <v>0.77078396002733451</v>
      </c>
      <c r="I86" s="2">
        <f t="shared" si="39"/>
        <v>0.22987048878808383</v>
      </c>
      <c r="J86" s="2">
        <f t="shared" si="40"/>
        <v>1.2413006394556527</v>
      </c>
      <c r="L86" s="2">
        <f t="shared" si="41"/>
        <v>1</v>
      </c>
      <c r="M86" s="2">
        <f t="shared" si="42"/>
        <v>1</v>
      </c>
      <c r="N86" s="2">
        <f t="shared" si="43"/>
        <v>1</v>
      </c>
    </row>
    <row r="87" spans="1:14">
      <c r="B87" s="3"/>
      <c r="C87" s="3"/>
      <c r="D87" s="3"/>
      <c r="E87" s="3"/>
      <c r="F87" s="3"/>
    </row>
    <row r="88" spans="1:14" ht="18.75">
      <c r="A88" s="6" t="s">
        <v>4</v>
      </c>
      <c r="B88" s="3"/>
      <c r="C88" s="3"/>
      <c r="D88" s="3"/>
      <c r="E88" s="3"/>
      <c r="F88" s="3"/>
    </row>
    <row r="89" spans="1:14">
      <c r="A89" t="s">
        <v>80</v>
      </c>
      <c r="B89" s="3">
        <v>46</v>
      </c>
      <c r="C89" s="3">
        <v>5831</v>
      </c>
      <c r="D89" s="3">
        <f t="shared" ref="D89:D110" si="44">+(C89/3.3)</f>
        <v>1766.969696969697</v>
      </c>
      <c r="E89" s="3">
        <v>9591</v>
      </c>
      <c r="F89" s="3">
        <f t="shared" ref="F89:F110" si="45">+E89/5.4</f>
        <v>1776.1111111111111</v>
      </c>
      <c r="G89" s="2">
        <f t="shared" ref="G89:G110" si="46">+B89/C89</f>
        <v>7.8888698336477443E-3</v>
      </c>
      <c r="H89" s="2">
        <f t="shared" ref="H89:H110" si="47">+$B89/D89</f>
        <v>2.6033270451037559E-2</v>
      </c>
      <c r="I89" s="2">
        <f t="shared" ref="I89:I110" si="48">+B89/E89</f>
        <v>4.7961630695443642E-3</v>
      </c>
      <c r="J89" s="2">
        <f t="shared" ref="J89:J110" si="49">+$B89/F89</f>
        <v>2.5899280575539568E-2</v>
      </c>
      <c r="L89" s="2">
        <f t="shared" ref="L89:L110" si="50">+C89/$C$110</f>
        <v>2.3169137485049927E-2</v>
      </c>
      <c r="M89" s="2">
        <f t="shared" ref="M89:M110" si="51">+E89/E$110</f>
        <v>3.389956313356237E-2</v>
      </c>
      <c r="N89" s="2">
        <f t="shared" ref="N89:N110" si="52">+B89/B$110</f>
        <v>1.2021743675517458E-3</v>
      </c>
    </row>
    <row r="90" spans="1:14">
      <c r="A90" t="s">
        <v>81</v>
      </c>
      <c r="B90" s="3">
        <v>356</v>
      </c>
      <c r="C90" s="3">
        <v>5860</v>
      </c>
      <c r="D90" s="3">
        <f t="shared" si="44"/>
        <v>1775.7575757575758</v>
      </c>
      <c r="E90" s="3">
        <v>6798</v>
      </c>
      <c r="F90" s="3">
        <f t="shared" si="45"/>
        <v>1258.8888888888889</v>
      </c>
      <c r="G90" s="2">
        <f t="shared" si="46"/>
        <v>6.0750853242320817E-2</v>
      </c>
      <c r="H90" s="2">
        <f t="shared" si="47"/>
        <v>0.2004778156996587</v>
      </c>
      <c r="I90" s="2">
        <f t="shared" si="48"/>
        <v>5.2368343630479555E-2</v>
      </c>
      <c r="J90" s="2">
        <f t="shared" si="49"/>
        <v>0.28278905560458956</v>
      </c>
      <c r="L90" s="2">
        <f t="shared" si="50"/>
        <v>2.3284367289040056E-2</v>
      </c>
      <c r="M90" s="2">
        <f t="shared" si="51"/>
        <v>2.4027654069644144E-2</v>
      </c>
      <c r="N90" s="2">
        <f t="shared" si="52"/>
        <v>9.3037842358352496E-3</v>
      </c>
    </row>
    <row r="91" spans="1:14">
      <c r="A91" s="9" t="s">
        <v>82</v>
      </c>
      <c r="B91" s="10">
        <v>4700</v>
      </c>
      <c r="C91" s="10">
        <v>17777</v>
      </c>
      <c r="D91" s="10">
        <f t="shared" si="44"/>
        <v>5386.969696969697</v>
      </c>
      <c r="E91" s="10">
        <v>18288</v>
      </c>
      <c r="F91" s="10">
        <f t="shared" si="45"/>
        <v>3386.6666666666665</v>
      </c>
      <c r="G91" s="11">
        <f t="shared" si="46"/>
        <v>0.26438656691230239</v>
      </c>
      <c r="H91" s="11">
        <f t="shared" si="47"/>
        <v>0.87247567081059796</v>
      </c>
      <c r="I91" s="11">
        <f t="shared" si="48"/>
        <v>0.25699912510936135</v>
      </c>
      <c r="J91" s="11">
        <f t="shared" si="49"/>
        <v>1.3877952755905512</v>
      </c>
      <c r="L91" s="2">
        <f t="shared" si="50"/>
        <v>7.0635869845949675E-2</v>
      </c>
      <c r="M91" s="2">
        <f t="shared" si="51"/>
        <v>6.4639267082325993E-2</v>
      </c>
      <c r="N91" s="2">
        <f t="shared" si="52"/>
        <v>0.12283085929333054</v>
      </c>
    </row>
    <row r="92" spans="1:14">
      <c r="A92" t="s">
        <v>83</v>
      </c>
      <c r="B92" s="3">
        <v>210</v>
      </c>
      <c r="C92" s="3">
        <v>9305</v>
      </c>
      <c r="D92" s="3">
        <f t="shared" si="44"/>
        <v>2819.69696969697</v>
      </c>
      <c r="E92" s="3">
        <v>10463</v>
      </c>
      <c r="F92" s="3">
        <f t="shared" si="45"/>
        <v>1937.5925925925924</v>
      </c>
      <c r="G92" s="2">
        <f t="shared" si="46"/>
        <v>2.2568511552928532E-2</v>
      </c>
      <c r="H92" s="2">
        <f t="shared" si="47"/>
        <v>7.447608812466415E-2</v>
      </c>
      <c r="I92" s="2">
        <f t="shared" si="48"/>
        <v>2.0070725413361367E-2</v>
      </c>
      <c r="J92" s="2">
        <f t="shared" si="49"/>
        <v>0.1083819172321514</v>
      </c>
      <c r="L92" s="2">
        <f t="shared" si="50"/>
        <v>3.6972873314764114E-2</v>
      </c>
      <c r="M92" s="2">
        <f t="shared" si="51"/>
        <v>3.6981662920077478E-2</v>
      </c>
      <c r="N92" s="2">
        <f t="shared" si="52"/>
        <v>5.488187330127535E-3</v>
      </c>
    </row>
    <row r="93" spans="1:14">
      <c r="A93" t="s">
        <v>84</v>
      </c>
      <c r="B93" s="3">
        <v>2043</v>
      </c>
      <c r="C93" s="3">
        <v>45038</v>
      </c>
      <c r="D93" s="3">
        <f t="shared" si="44"/>
        <v>13647.878787878788</v>
      </c>
      <c r="E93" s="3">
        <v>58810</v>
      </c>
      <c r="F93" s="3">
        <f t="shared" si="45"/>
        <v>10890.740740740741</v>
      </c>
      <c r="G93" s="2">
        <f t="shared" si="46"/>
        <v>4.5361694569030594E-2</v>
      </c>
      <c r="H93" s="2">
        <f t="shared" si="47"/>
        <v>0.14969359207780097</v>
      </c>
      <c r="I93" s="2">
        <f t="shared" si="48"/>
        <v>3.473898996769257E-2</v>
      </c>
      <c r="J93" s="2">
        <f t="shared" si="49"/>
        <v>0.18759054582553988</v>
      </c>
      <c r="L93" s="2">
        <f t="shared" si="50"/>
        <v>0.17895585903818875</v>
      </c>
      <c r="M93" s="2">
        <f t="shared" si="51"/>
        <v>0.2078650096845796</v>
      </c>
      <c r="N93" s="2">
        <f t="shared" si="52"/>
        <v>5.3392222454526447E-2</v>
      </c>
    </row>
    <row r="94" spans="1:14">
      <c r="A94" t="s">
        <v>85</v>
      </c>
      <c r="B94" s="3">
        <v>2887</v>
      </c>
      <c r="C94" s="3">
        <v>15314</v>
      </c>
      <c r="D94" s="3">
        <f t="shared" si="44"/>
        <v>4640.606060606061</v>
      </c>
      <c r="E94" s="3">
        <v>16005</v>
      </c>
      <c r="F94" s="3">
        <f t="shared" si="45"/>
        <v>2963.8888888888887</v>
      </c>
      <c r="G94" s="2">
        <f t="shared" si="46"/>
        <v>0.1885203082147055</v>
      </c>
      <c r="H94" s="2">
        <f t="shared" si="47"/>
        <v>0.62211701710852807</v>
      </c>
      <c r="I94" s="2">
        <f t="shared" si="48"/>
        <v>0.18038113089659483</v>
      </c>
      <c r="J94" s="2">
        <f t="shared" si="49"/>
        <v>0.97405810684161209</v>
      </c>
      <c r="L94" s="2">
        <f t="shared" si="50"/>
        <v>6.0849283389822428E-2</v>
      </c>
      <c r="M94" s="2">
        <f t="shared" si="51"/>
        <v>5.6569962251346653E-2</v>
      </c>
      <c r="N94" s="2">
        <f t="shared" si="52"/>
        <v>7.5449508676562832E-2</v>
      </c>
    </row>
    <row r="95" spans="1:14">
      <c r="A95" t="s">
        <v>86</v>
      </c>
      <c r="B95" s="3">
        <v>1424</v>
      </c>
      <c r="C95" s="3">
        <v>7291</v>
      </c>
      <c r="D95" s="3">
        <f t="shared" si="44"/>
        <v>2209.3939393939395</v>
      </c>
      <c r="E95" s="3">
        <v>7985</v>
      </c>
      <c r="F95" s="3">
        <f t="shared" si="45"/>
        <v>1478.7037037037037</v>
      </c>
      <c r="G95" s="2">
        <f t="shared" si="46"/>
        <v>0.19530928542038128</v>
      </c>
      <c r="H95" s="2">
        <f t="shared" si="47"/>
        <v>0.64452064188725822</v>
      </c>
      <c r="I95" s="2">
        <f t="shared" si="48"/>
        <v>0.17833437695679399</v>
      </c>
      <c r="J95" s="2">
        <f t="shared" si="49"/>
        <v>0.9630056355666875</v>
      </c>
      <c r="L95" s="2">
        <f t="shared" si="50"/>
        <v>2.8970362099725436E-2</v>
      </c>
      <c r="M95" s="2">
        <f t="shared" si="51"/>
        <v>2.8223127058856795E-2</v>
      </c>
      <c r="N95" s="2">
        <f t="shared" si="52"/>
        <v>3.7215136943340998E-2</v>
      </c>
    </row>
    <row r="96" spans="1:14">
      <c r="A96" s="9" t="s">
        <v>87</v>
      </c>
      <c r="B96" s="10">
        <v>1065</v>
      </c>
      <c r="C96" s="10">
        <v>4268</v>
      </c>
      <c r="D96" s="10">
        <f t="shared" si="44"/>
        <v>1293.3333333333335</v>
      </c>
      <c r="E96" s="10">
        <v>4516</v>
      </c>
      <c r="F96" s="10">
        <f t="shared" si="45"/>
        <v>836.29629629629619</v>
      </c>
      <c r="G96" s="11">
        <f t="shared" si="46"/>
        <v>0.24953139643861294</v>
      </c>
      <c r="H96" s="11">
        <f t="shared" si="47"/>
        <v>0.82345360824742253</v>
      </c>
      <c r="I96" s="11">
        <f t="shared" si="48"/>
        <v>0.2358281665190434</v>
      </c>
      <c r="J96" s="11">
        <f t="shared" si="49"/>
        <v>1.2734720992028346</v>
      </c>
      <c r="L96" s="2">
        <f t="shared" si="50"/>
        <v>1.6958648394133611E-2</v>
      </c>
      <c r="M96" s="2">
        <f t="shared" si="51"/>
        <v>1.5961883756768602E-2</v>
      </c>
      <c r="N96" s="2">
        <f t="shared" si="52"/>
        <v>2.7832950031361072E-2</v>
      </c>
    </row>
    <row r="97" spans="1:14">
      <c r="A97" t="s">
        <v>88</v>
      </c>
      <c r="B97" s="3">
        <v>3498</v>
      </c>
      <c r="C97" s="3">
        <v>16033</v>
      </c>
      <c r="D97" s="3">
        <f t="shared" si="44"/>
        <v>4858.484848484849</v>
      </c>
      <c r="E97" s="3">
        <v>17123</v>
      </c>
      <c r="F97" s="3">
        <f t="shared" si="45"/>
        <v>3170.9259259259256</v>
      </c>
      <c r="G97" s="2">
        <f t="shared" si="46"/>
        <v>0.2181750140335558</v>
      </c>
      <c r="H97" s="2">
        <f t="shared" si="47"/>
        <v>0.71997754631073407</v>
      </c>
      <c r="I97" s="2">
        <f t="shared" si="48"/>
        <v>0.20428663201541786</v>
      </c>
      <c r="J97" s="2">
        <f t="shared" si="49"/>
        <v>1.1031478128832566</v>
      </c>
      <c r="L97" s="2">
        <f t="shared" si="50"/>
        <v>6.3706187840474271E-2</v>
      </c>
      <c r="M97" s="2">
        <f t="shared" si="51"/>
        <v>6.0521553491396984E-2</v>
      </c>
      <c r="N97" s="2">
        <f t="shared" si="52"/>
        <v>9.1417520384695791E-2</v>
      </c>
    </row>
    <row r="98" spans="1:14">
      <c r="A98" t="s">
        <v>89</v>
      </c>
      <c r="B98" s="3">
        <v>38</v>
      </c>
      <c r="C98" s="3">
        <v>1139</v>
      </c>
      <c r="D98" s="3">
        <f t="shared" si="44"/>
        <v>345.15151515151518</v>
      </c>
      <c r="E98" s="3">
        <v>1627</v>
      </c>
      <c r="F98" s="3">
        <f t="shared" si="45"/>
        <v>301.2962962962963</v>
      </c>
      <c r="G98" s="2">
        <f t="shared" si="46"/>
        <v>3.3362598770851626E-2</v>
      </c>
      <c r="H98" s="2">
        <f t="shared" si="47"/>
        <v>0.11009657594381035</v>
      </c>
      <c r="I98" s="2">
        <f t="shared" si="48"/>
        <v>2.3355869698832205E-2</v>
      </c>
      <c r="J98" s="2">
        <f t="shared" si="49"/>
        <v>0.12612169637369391</v>
      </c>
      <c r="L98" s="2">
        <f t="shared" si="50"/>
        <v>4.5257498877502769E-3</v>
      </c>
      <c r="M98" s="2">
        <f t="shared" si="51"/>
        <v>5.7506609548854106E-3</v>
      </c>
      <c r="N98" s="2">
        <f t="shared" si="52"/>
        <v>9.9310056449926831E-4</v>
      </c>
    </row>
    <row r="99" spans="1:14">
      <c r="A99" t="s">
        <v>90</v>
      </c>
      <c r="B99" s="3">
        <v>39</v>
      </c>
      <c r="C99" s="3">
        <v>475</v>
      </c>
      <c r="D99" s="3">
        <f t="shared" si="44"/>
        <v>143.93939393939394</v>
      </c>
      <c r="E99" s="3">
        <v>612</v>
      </c>
      <c r="F99" s="3">
        <f t="shared" si="45"/>
        <v>113.33333333333333</v>
      </c>
      <c r="G99" s="2">
        <f t="shared" si="46"/>
        <v>8.2105263157894737E-2</v>
      </c>
      <c r="H99" s="2">
        <f t="shared" si="47"/>
        <v>0.27094736842105266</v>
      </c>
      <c r="I99" s="2">
        <f t="shared" si="48"/>
        <v>6.3725490196078427E-2</v>
      </c>
      <c r="J99" s="2">
        <f t="shared" si="49"/>
        <v>0.34411764705882353</v>
      </c>
      <c r="L99" s="2">
        <f t="shared" si="50"/>
        <v>1.887384720527991E-3</v>
      </c>
      <c r="M99" s="2">
        <f t="shared" si="51"/>
        <v>2.1631250795266575E-3</v>
      </c>
      <c r="N99" s="2">
        <f t="shared" si="52"/>
        <v>1.019234789880828E-3</v>
      </c>
    </row>
    <row r="100" spans="1:14">
      <c r="A100" t="s">
        <v>91</v>
      </c>
      <c r="B100" s="3">
        <v>4424</v>
      </c>
      <c r="C100" s="3">
        <v>25280</v>
      </c>
      <c r="D100" s="3">
        <f t="shared" si="44"/>
        <v>7660.606060606061</v>
      </c>
      <c r="E100" s="3">
        <v>26022</v>
      </c>
      <c r="F100" s="3">
        <f t="shared" si="45"/>
        <v>4818.8888888888887</v>
      </c>
      <c r="G100" s="2">
        <f t="shared" si="46"/>
        <v>0.17499999999999999</v>
      </c>
      <c r="H100" s="2">
        <f t="shared" si="47"/>
        <v>0.57750000000000001</v>
      </c>
      <c r="I100" s="2">
        <f t="shared" si="48"/>
        <v>0.17000999154561525</v>
      </c>
      <c r="J100" s="2">
        <f t="shared" si="49"/>
        <v>0.91805395434632242</v>
      </c>
      <c r="L100" s="2">
        <f t="shared" si="50"/>
        <v>0.10044860154725813</v>
      </c>
      <c r="M100" s="2">
        <f t="shared" si="51"/>
        <v>9.197523009712856E-2</v>
      </c>
      <c r="N100" s="2">
        <f t="shared" si="52"/>
        <v>0.11561781308802008</v>
      </c>
    </row>
    <row r="101" spans="1:14">
      <c r="A101" s="9" t="s">
        <v>92</v>
      </c>
      <c r="B101" s="10">
        <v>2264</v>
      </c>
      <c r="C101" s="10">
        <v>7029</v>
      </c>
      <c r="D101" s="10">
        <f t="shared" si="44"/>
        <v>2130</v>
      </c>
      <c r="E101" s="10">
        <v>7342</v>
      </c>
      <c r="F101" s="10">
        <f t="shared" si="45"/>
        <v>1359.6296296296296</v>
      </c>
      <c r="G101" s="11">
        <f t="shared" si="46"/>
        <v>0.32209418124911082</v>
      </c>
      <c r="H101" s="11">
        <f t="shared" si="47"/>
        <v>1.0629107981220658</v>
      </c>
      <c r="I101" s="11">
        <f t="shared" si="48"/>
        <v>0.30836284391174068</v>
      </c>
      <c r="J101" s="11">
        <f t="shared" si="49"/>
        <v>1.6651593571233998</v>
      </c>
      <c r="L101" s="2">
        <f t="shared" si="50"/>
        <v>2.7929320422297364E-2</v>
      </c>
      <c r="M101" s="2">
        <f t="shared" si="51"/>
        <v>2.5950431918112284E-2</v>
      </c>
      <c r="N101" s="2">
        <f t="shared" si="52"/>
        <v>5.9167886263851138E-2</v>
      </c>
    </row>
    <row r="102" spans="1:14">
      <c r="A102" t="s">
        <v>93</v>
      </c>
      <c r="B102" s="3">
        <v>26</v>
      </c>
      <c r="C102" s="3">
        <v>724</v>
      </c>
      <c r="D102" s="3">
        <f t="shared" si="44"/>
        <v>219.39393939393941</v>
      </c>
      <c r="E102" s="3">
        <v>774</v>
      </c>
      <c r="F102" s="3">
        <f t="shared" si="45"/>
        <v>143.33333333333331</v>
      </c>
      <c r="G102" s="2">
        <f t="shared" si="46"/>
        <v>3.591160220994475E-2</v>
      </c>
      <c r="H102" s="2">
        <f t="shared" si="47"/>
        <v>0.11850828729281768</v>
      </c>
      <c r="I102" s="2">
        <f t="shared" si="48"/>
        <v>3.3591731266149873E-2</v>
      </c>
      <c r="J102" s="2">
        <f t="shared" si="49"/>
        <v>0.18139534883720931</v>
      </c>
      <c r="L102" s="2">
        <f t="shared" si="50"/>
        <v>2.8767716582363484E-3</v>
      </c>
      <c r="M102" s="2">
        <f t="shared" si="51"/>
        <v>2.7357170123425371E-3</v>
      </c>
      <c r="N102" s="2">
        <f t="shared" si="52"/>
        <v>6.79489859920552E-4</v>
      </c>
    </row>
    <row r="103" spans="1:14">
      <c r="A103" t="s">
        <v>94</v>
      </c>
      <c r="B103" s="3">
        <v>2283</v>
      </c>
      <c r="C103" s="3">
        <v>13225</v>
      </c>
      <c r="D103" s="3">
        <f t="shared" si="44"/>
        <v>4007.575757575758</v>
      </c>
      <c r="E103" s="3">
        <v>13823</v>
      </c>
      <c r="F103" s="3">
        <f t="shared" si="45"/>
        <v>2559.8148148148148</v>
      </c>
      <c r="G103" s="2">
        <f t="shared" si="46"/>
        <v>0.17262759924385634</v>
      </c>
      <c r="H103" s="2">
        <f t="shared" si="47"/>
        <v>0.5696710775047259</v>
      </c>
      <c r="I103" s="2">
        <f t="shared" si="48"/>
        <v>0.16515951674744991</v>
      </c>
      <c r="J103" s="2">
        <f t="shared" si="49"/>
        <v>0.89186139043622947</v>
      </c>
      <c r="L103" s="2">
        <f t="shared" si="50"/>
        <v>5.2548764061016169E-2</v>
      </c>
      <c r="M103" s="2">
        <f t="shared" si="51"/>
        <v>4.8857643748851279E-2</v>
      </c>
      <c r="N103" s="2">
        <f t="shared" si="52"/>
        <v>5.9664436546100777E-2</v>
      </c>
    </row>
    <row r="104" spans="1:14">
      <c r="A104" t="s">
        <v>95</v>
      </c>
      <c r="B104" s="3">
        <v>1144</v>
      </c>
      <c r="C104" s="3">
        <v>9134</v>
      </c>
      <c r="D104" s="3">
        <f t="shared" si="44"/>
        <v>2767.878787878788</v>
      </c>
      <c r="E104" s="3">
        <v>8999</v>
      </c>
      <c r="F104" s="3">
        <f t="shared" si="45"/>
        <v>1666.4814814814813</v>
      </c>
      <c r="G104" s="2">
        <f t="shared" si="46"/>
        <v>0.12524633238449748</v>
      </c>
      <c r="H104" s="2">
        <f t="shared" si="47"/>
        <v>0.41331289686884165</v>
      </c>
      <c r="I104" s="2">
        <f t="shared" si="48"/>
        <v>0.12712523613734861</v>
      </c>
      <c r="J104" s="2">
        <f t="shared" si="49"/>
        <v>0.68647627514168252</v>
      </c>
      <c r="L104" s="2">
        <f t="shared" si="50"/>
        <v>3.6293414815374042E-2</v>
      </c>
      <c r="M104" s="2">
        <f t="shared" si="51"/>
        <v>3.1807128416111746E-2</v>
      </c>
      <c r="N104" s="2">
        <f t="shared" si="52"/>
        <v>2.9897553836504286E-2</v>
      </c>
    </row>
    <row r="105" spans="1:14">
      <c r="A105" t="s">
        <v>96</v>
      </c>
      <c r="B105" s="3">
        <v>1961</v>
      </c>
      <c r="C105" s="3">
        <v>10710</v>
      </c>
      <c r="D105" s="3">
        <f t="shared" si="44"/>
        <v>3245.4545454545455</v>
      </c>
      <c r="E105" s="3">
        <v>11008</v>
      </c>
      <c r="F105" s="3">
        <f t="shared" si="45"/>
        <v>2038.5185185185185</v>
      </c>
      <c r="G105" s="2">
        <f t="shared" si="46"/>
        <v>0.18309990662931838</v>
      </c>
      <c r="H105" s="2">
        <f t="shared" si="47"/>
        <v>0.60422969187675069</v>
      </c>
      <c r="I105" s="2">
        <f t="shared" si="48"/>
        <v>0.17814316860465115</v>
      </c>
      <c r="J105" s="2">
        <f t="shared" si="49"/>
        <v>0.96197311046511635</v>
      </c>
      <c r="L105" s="2">
        <f t="shared" si="50"/>
        <v>4.2555558646010072E-2</v>
      </c>
      <c r="M105" s="2">
        <f t="shared" si="51"/>
        <v>3.8907975286649417E-2</v>
      </c>
      <c r="N105" s="2">
        <f t="shared" si="52"/>
        <v>5.1249215973238553E-2</v>
      </c>
    </row>
    <row r="106" spans="1:14">
      <c r="A106" s="9" t="s">
        <v>97</v>
      </c>
      <c r="B106" s="10">
        <v>2813</v>
      </c>
      <c r="C106" s="10">
        <v>7708</v>
      </c>
      <c r="D106" s="10">
        <f t="shared" si="44"/>
        <v>2335.757575757576</v>
      </c>
      <c r="E106" s="10">
        <v>7949</v>
      </c>
      <c r="F106" s="10">
        <f t="shared" si="45"/>
        <v>1472.037037037037</v>
      </c>
      <c r="G106" s="11">
        <f t="shared" si="46"/>
        <v>0.36494551115723922</v>
      </c>
      <c r="H106" s="11">
        <f t="shared" si="47"/>
        <v>1.2043201868188893</v>
      </c>
      <c r="I106" s="11">
        <f t="shared" si="48"/>
        <v>0.35388099131966283</v>
      </c>
      <c r="J106" s="11">
        <f t="shared" si="49"/>
        <v>1.9109573531261794</v>
      </c>
      <c r="L106" s="2">
        <f t="shared" si="50"/>
        <v>3.0627287212273167E-2</v>
      </c>
      <c r="M106" s="2">
        <f t="shared" si="51"/>
        <v>2.8095884407119933E-2</v>
      </c>
      <c r="N106" s="2">
        <f t="shared" si="52"/>
        <v>7.3515575998327407E-2</v>
      </c>
    </row>
    <row r="107" spans="1:14">
      <c r="A107" t="s">
        <v>98</v>
      </c>
      <c r="B107" s="3">
        <v>452</v>
      </c>
      <c r="C107" s="3">
        <v>3826</v>
      </c>
      <c r="D107" s="3">
        <f t="shared" si="44"/>
        <v>1159.3939393939395</v>
      </c>
      <c r="E107" s="3">
        <v>4559</v>
      </c>
      <c r="F107" s="3">
        <f t="shared" si="45"/>
        <v>844.25925925925924</v>
      </c>
      <c r="G107" s="2">
        <f t="shared" si="46"/>
        <v>0.11813904861474124</v>
      </c>
      <c r="H107" s="2">
        <f t="shared" si="47"/>
        <v>0.38985886042864609</v>
      </c>
      <c r="I107" s="2">
        <f t="shared" si="48"/>
        <v>9.9144549243255095E-2</v>
      </c>
      <c r="J107" s="2">
        <f t="shared" si="49"/>
        <v>0.53538056591357752</v>
      </c>
      <c r="L107" s="2">
        <f t="shared" si="50"/>
        <v>1.5202387243663355E-2</v>
      </c>
      <c r="M107" s="2">
        <f t="shared" si="51"/>
        <v>1.6113868035232078E-2</v>
      </c>
      <c r="N107" s="2">
        <f t="shared" si="52"/>
        <v>1.181266987246498E-2</v>
      </c>
    </row>
    <row r="108" spans="1:14">
      <c r="A108" t="s">
        <v>99</v>
      </c>
      <c r="B108" s="3">
        <v>4830</v>
      </c>
      <c r="C108" s="3">
        <v>38663</v>
      </c>
      <c r="D108" s="3">
        <f t="shared" si="44"/>
        <v>11716.060606060606</v>
      </c>
      <c r="E108" s="3">
        <v>43035</v>
      </c>
      <c r="F108" s="3">
        <f t="shared" si="45"/>
        <v>7969.4444444444443</v>
      </c>
      <c r="G108" s="2">
        <f t="shared" si="46"/>
        <v>0.12492563950029745</v>
      </c>
      <c r="H108" s="2">
        <f t="shared" si="47"/>
        <v>0.41225461035098154</v>
      </c>
      <c r="I108" s="2">
        <f t="shared" si="48"/>
        <v>0.11223422795399093</v>
      </c>
      <c r="J108" s="2">
        <f t="shared" si="49"/>
        <v>0.60606483095155106</v>
      </c>
      <c r="L108" s="2">
        <f t="shared" si="50"/>
        <v>0.15362516936794465</v>
      </c>
      <c r="M108" s="2">
        <f t="shared" si="51"/>
        <v>0.15210798659710736</v>
      </c>
      <c r="N108" s="2">
        <f t="shared" si="52"/>
        <v>0.1262283085929333</v>
      </c>
    </row>
    <row r="109" spans="1:14">
      <c r="A109" t="s">
        <v>100</v>
      </c>
      <c r="B109" s="3">
        <v>1761</v>
      </c>
      <c r="C109" s="3">
        <v>7041</v>
      </c>
      <c r="D109" s="3">
        <f t="shared" si="44"/>
        <v>2133.636363636364</v>
      </c>
      <c r="E109" s="3">
        <v>7595</v>
      </c>
      <c r="F109" s="3">
        <f t="shared" si="45"/>
        <v>1406.4814814814813</v>
      </c>
      <c r="G109" s="2">
        <f t="shared" si="46"/>
        <v>0.25010651896037495</v>
      </c>
      <c r="H109" s="2">
        <f t="shared" si="47"/>
        <v>0.82535151256923722</v>
      </c>
      <c r="I109" s="2">
        <f t="shared" si="48"/>
        <v>0.23186306780776827</v>
      </c>
      <c r="J109" s="2">
        <f t="shared" si="49"/>
        <v>1.2520605661619488</v>
      </c>
      <c r="L109" s="2">
        <f t="shared" si="50"/>
        <v>2.7977001720500178E-2</v>
      </c>
      <c r="M109" s="2">
        <f t="shared" si="51"/>
        <v>2.684466499837412E-2</v>
      </c>
      <c r="N109" s="2">
        <f t="shared" si="52"/>
        <v>4.6022370896926616E-2</v>
      </c>
    </row>
    <row r="110" spans="1:14">
      <c r="A110" t="s">
        <v>38</v>
      </c>
      <c r="B110" s="3">
        <f>SUM(B89:B109)</f>
        <v>38264</v>
      </c>
      <c r="C110" s="3">
        <f>SUM(C89:C109)</f>
        <v>251671</v>
      </c>
      <c r="D110" s="3">
        <f t="shared" si="44"/>
        <v>76263.939393939392</v>
      </c>
      <c r="E110" s="3">
        <f>SUM(E89:E109)</f>
        <v>282924</v>
      </c>
      <c r="F110" s="3">
        <f t="shared" si="45"/>
        <v>52393.333333333328</v>
      </c>
      <c r="G110" s="2">
        <f t="shared" si="46"/>
        <v>0.15203976620270115</v>
      </c>
      <c r="H110" s="2">
        <f t="shared" si="47"/>
        <v>0.50173122846891383</v>
      </c>
      <c r="I110" s="2">
        <f t="shared" si="48"/>
        <v>0.1352448007238693</v>
      </c>
      <c r="J110" s="2">
        <f t="shared" si="49"/>
        <v>0.73032192390889428</v>
      </c>
      <c r="L110" s="2">
        <f t="shared" si="50"/>
        <v>1</v>
      </c>
      <c r="M110" s="2">
        <f t="shared" si="51"/>
        <v>1</v>
      </c>
      <c r="N110" s="2">
        <f t="shared" si="52"/>
        <v>1</v>
      </c>
    </row>
    <row r="111" spans="1:14">
      <c r="B111" s="3"/>
      <c r="C111" s="3"/>
      <c r="D111" s="3"/>
      <c r="E111" s="3"/>
      <c r="F111" s="3"/>
    </row>
    <row r="112" spans="1:14" ht="18.75">
      <c r="A112" s="6" t="s">
        <v>5</v>
      </c>
      <c r="B112" s="3"/>
      <c r="C112" s="3"/>
      <c r="D112" s="3"/>
      <c r="E112" s="3"/>
      <c r="F112" s="3"/>
    </row>
    <row r="113" spans="1:14">
      <c r="A113" t="s">
        <v>101</v>
      </c>
      <c r="B113" s="3">
        <v>4608</v>
      </c>
      <c r="C113" s="3">
        <v>22599</v>
      </c>
      <c r="D113" s="3">
        <f t="shared" ref="D113:D119" si="53">+(C113/3.3)</f>
        <v>6848.1818181818189</v>
      </c>
      <c r="E113" s="3">
        <v>21575</v>
      </c>
      <c r="F113" s="3">
        <f t="shared" ref="F113:F119" si="54">+E113/5.4</f>
        <v>3995.37037037037</v>
      </c>
      <c r="G113" s="2">
        <f t="shared" ref="G113:G119" si="55">+B113/C113</f>
        <v>0.20390282755874153</v>
      </c>
      <c r="H113" s="2">
        <f t="shared" ref="H113:H119" si="56">+$B113/D113</f>
        <v>0.672879330943847</v>
      </c>
      <c r="I113" s="2">
        <f t="shared" ref="I113:I119" si="57">+B113/E113</f>
        <v>0.21358053302433372</v>
      </c>
      <c r="J113" s="2">
        <f t="shared" ref="J113:J119" si="58">+$B113/F113</f>
        <v>1.1533348783314021</v>
      </c>
      <c r="L113" s="2">
        <f t="shared" ref="L113:L119" si="59">+C113/$C$119</f>
        <v>0.15722793493536671</v>
      </c>
      <c r="M113" s="2">
        <f t="shared" ref="M113:M119" si="60">+E113/E$119</f>
        <v>0.15693534191173797</v>
      </c>
      <c r="N113" s="2">
        <f t="shared" ref="N113:N119" si="61">+B113/B$119</f>
        <v>0.18044406155773976</v>
      </c>
    </row>
    <row r="114" spans="1:14">
      <c r="A114" t="s">
        <v>102</v>
      </c>
      <c r="B114" s="3">
        <v>3615</v>
      </c>
      <c r="C114" s="3">
        <v>19383</v>
      </c>
      <c r="D114" s="3">
        <f t="shared" si="53"/>
        <v>5873.636363636364</v>
      </c>
      <c r="E114" s="3">
        <v>19039</v>
      </c>
      <c r="F114" s="3">
        <f t="shared" si="54"/>
        <v>3525.7407407407404</v>
      </c>
      <c r="G114" s="2">
        <f t="shared" si="55"/>
        <v>0.18650363720786256</v>
      </c>
      <c r="H114" s="2">
        <f t="shared" si="56"/>
        <v>0.61546200278594643</v>
      </c>
      <c r="I114" s="2">
        <f t="shared" si="57"/>
        <v>0.189873417721519</v>
      </c>
      <c r="J114" s="2">
        <f t="shared" si="58"/>
        <v>1.0253164556962027</v>
      </c>
      <c r="L114" s="2">
        <f t="shared" si="59"/>
        <v>0.13485327062490435</v>
      </c>
      <c r="M114" s="2">
        <f t="shared" si="60"/>
        <v>0.1384886199146039</v>
      </c>
      <c r="N114" s="2">
        <f t="shared" si="61"/>
        <v>0.14155930610486744</v>
      </c>
    </row>
    <row r="115" spans="1:14">
      <c r="A115" s="9" t="s">
        <v>103</v>
      </c>
      <c r="B115" s="10">
        <v>8084</v>
      </c>
      <c r="C115" s="10">
        <v>32785</v>
      </c>
      <c r="D115" s="10">
        <f t="shared" si="53"/>
        <v>9934.8484848484859</v>
      </c>
      <c r="E115" s="10">
        <v>29001</v>
      </c>
      <c r="F115" s="10">
        <f t="shared" si="54"/>
        <v>5370.5555555555557</v>
      </c>
      <c r="G115" s="11">
        <f t="shared" si="55"/>
        <v>0.24657617813024249</v>
      </c>
      <c r="H115" s="11">
        <f t="shared" si="56"/>
        <v>0.81370138782980017</v>
      </c>
      <c r="I115" s="11">
        <f t="shared" si="57"/>
        <v>0.27874900865487395</v>
      </c>
      <c r="J115" s="11">
        <f t="shared" si="58"/>
        <v>1.5052446467363194</v>
      </c>
      <c r="L115" s="2">
        <f t="shared" si="59"/>
        <v>0.22809495317739714</v>
      </c>
      <c r="M115" s="2">
        <f t="shared" si="60"/>
        <v>0.21095165009419758</v>
      </c>
      <c r="N115" s="2">
        <f t="shared" si="61"/>
        <v>0.31656028507655559</v>
      </c>
    </row>
    <row r="116" spans="1:14">
      <c r="A116" t="s">
        <v>104</v>
      </c>
      <c r="B116" s="3">
        <v>5359</v>
      </c>
      <c r="C116" s="3">
        <v>42624</v>
      </c>
      <c r="D116" s="3">
        <f t="shared" si="53"/>
        <v>12916.363636363638</v>
      </c>
      <c r="E116" s="3">
        <v>41439</v>
      </c>
      <c r="F116" s="3">
        <f t="shared" si="54"/>
        <v>7673.8888888888887</v>
      </c>
      <c r="G116" s="2">
        <f t="shared" si="55"/>
        <v>0.12572728978978978</v>
      </c>
      <c r="H116" s="2">
        <f t="shared" si="56"/>
        <v>0.41490005630630628</v>
      </c>
      <c r="I116" s="2">
        <f t="shared" si="57"/>
        <v>0.12932261878906345</v>
      </c>
      <c r="J116" s="2">
        <f t="shared" si="58"/>
        <v>0.69834214146094264</v>
      </c>
      <c r="L116" s="2">
        <f t="shared" si="59"/>
        <v>0.29654778966702383</v>
      </c>
      <c r="M116" s="2">
        <f t="shared" si="60"/>
        <v>0.30142496563061455</v>
      </c>
      <c r="N116" s="2">
        <f t="shared" si="61"/>
        <v>0.20985237106942867</v>
      </c>
    </row>
    <row r="117" spans="1:14">
      <c r="A117" t="s">
        <v>105</v>
      </c>
      <c r="B117" s="3">
        <v>236</v>
      </c>
      <c r="C117" s="3">
        <v>6400</v>
      </c>
      <c r="D117" s="3">
        <f t="shared" si="53"/>
        <v>1939.3939393939395</v>
      </c>
      <c r="E117" s="3">
        <v>8546</v>
      </c>
      <c r="F117" s="3">
        <f t="shared" si="54"/>
        <v>1582.5925925925924</v>
      </c>
      <c r="G117" s="2">
        <f t="shared" si="55"/>
        <v>3.6874999999999998E-2</v>
      </c>
      <c r="H117" s="2">
        <f t="shared" si="56"/>
        <v>0.12168749999999999</v>
      </c>
      <c r="I117" s="2">
        <f t="shared" si="57"/>
        <v>2.761525860051486E-2</v>
      </c>
      <c r="J117" s="2">
        <f t="shared" si="58"/>
        <v>0.14912239644278028</v>
      </c>
      <c r="L117" s="2">
        <f t="shared" si="59"/>
        <v>4.4526695145198768E-2</v>
      </c>
      <c r="M117" s="2">
        <f t="shared" si="60"/>
        <v>6.2163125468260146E-2</v>
      </c>
      <c r="N117" s="2">
        <f t="shared" si="61"/>
        <v>9.2414927360300742E-3</v>
      </c>
    </row>
    <row r="118" spans="1:14">
      <c r="A118" t="s">
        <v>106</v>
      </c>
      <c r="B118" s="3">
        <v>3635</v>
      </c>
      <c r="C118" s="3">
        <v>19943</v>
      </c>
      <c r="D118" s="3">
        <f t="shared" si="53"/>
        <v>6043.3333333333339</v>
      </c>
      <c r="E118" s="3">
        <v>17877</v>
      </c>
      <c r="F118" s="3">
        <f t="shared" si="54"/>
        <v>3310.5555555555552</v>
      </c>
      <c r="G118" s="2">
        <f t="shared" si="55"/>
        <v>0.18226946798375371</v>
      </c>
      <c r="H118" s="2">
        <f t="shared" si="56"/>
        <v>0.60148924434638718</v>
      </c>
      <c r="I118" s="2">
        <f t="shared" si="57"/>
        <v>0.20333389271130503</v>
      </c>
      <c r="J118" s="2">
        <f t="shared" si="58"/>
        <v>1.0980030206410474</v>
      </c>
      <c r="L118" s="2">
        <f t="shared" si="59"/>
        <v>0.13874935645010922</v>
      </c>
      <c r="M118" s="2">
        <f t="shared" si="60"/>
        <v>0.13003629698058583</v>
      </c>
      <c r="N118" s="2">
        <f t="shared" si="61"/>
        <v>0.14234248345537848</v>
      </c>
    </row>
    <row r="119" spans="1:14">
      <c r="A119" t="s">
        <v>38</v>
      </c>
      <c r="B119" s="3">
        <f>SUM(B113:B118)</f>
        <v>25537</v>
      </c>
      <c r="C119" s="3">
        <f>SUM(C113:C118)</f>
        <v>143734</v>
      </c>
      <c r="D119" s="3">
        <f t="shared" si="53"/>
        <v>43555.757575757576</v>
      </c>
      <c r="E119" s="3">
        <f>SUM(E113:E118)</f>
        <v>137477</v>
      </c>
      <c r="F119" s="3">
        <f t="shared" si="54"/>
        <v>25458.703703703701</v>
      </c>
      <c r="G119" s="2">
        <f t="shared" si="55"/>
        <v>0.17766847092545954</v>
      </c>
      <c r="H119" s="2">
        <f t="shared" si="56"/>
        <v>0.58630595405401642</v>
      </c>
      <c r="I119" s="2">
        <f t="shared" si="57"/>
        <v>0.18575470806025735</v>
      </c>
      <c r="J119" s="2">
        <f t="shared" si="58"/>
        <v>1.0030754235253898</v>
      </c>
      <c r="L119" s="2">
        <f t="shared" si="59"/>
        <v>1</v>
      </c>
      <c r="M119" s="2">
        <f t="shared" si="60"/>
        <v>1</v>
      </c>
      <c r="N119" s="2">
        <f t="shared" si="61"/>
        <v>1</v>
      </c>
    </row>
    <row r="120" spans="1:14">
      <c r="B120" s="3"/>
      <c r="C120" s="3"/>
      <c r="D120" s="3"/>
      <c r="E120" s="3"/>
      <c r="F120" s="3"/>
    </row>
    <row r="121" spans="1:14" ht="18.75">
      <c r="A121" s="6" t="s">
        <v>6</v>
      </c>
      <c r="B121" s="3"/>
      <c r="C121" s="3"/>
      <c r="D121" s="3"/>
      <c r="E121" s="3"/>
      <c r="F121" s="3"/>
    </row>
    <row r="122" spans="1:14">
      <c r="A122" s="9" t="s">
        <v>107</v>
      </c>
      <c r="B122" s="10">
        <v>594</v>
      </c>
      <c r="C122" s="10">
        <v>1819</v>
      </c>
      <c r="D122" s="10">
        <f t="shared" ref="D122:D134" si="62">+(C122/3.3)</f>
        <v>551.21212121212125</v>
      </c>
      <c r="E122" s="10">
        <v>1602</v>
      </c>
      <c r="F122" s="10">
        <f t="shared" ref="F122:F134" si="63">+E122/5.4</f>
        <v>296.66666666666663</v>
      </c>
      <c r="G122" s="11">
        <f t="shared" ref="G122:G134" si="64">+B122/C122</f>
        <v>0.32655305112699284</v>
      </c>
      <c r="H122" s="11">
        <f t="shared" ref="H122:H134" si="65">+$B122/D122</f>
        <v>1.0776250687190763</v>
      </c>
      <c r="I122" s="11">
        <f t="shared" ref="I122:I134" si="66">+B122/E122</f>
        <v>0.3707865168539326</v>
      </c>
      <c r="J122" s="11">
        <f t="shared" ref="J122:J134" si="67">+$B122/F122</f>
        <v>2.0022471910112363</v>
      </c>
      <c r="L122" s="2">
        <f t="shared" ref="L122:L134" si="68">+C122/$C$134</f>
        <v>8.7397719683465543E-3</v>
      </c>
      <c r="M122" s="2">
        <f t="shared" ref="M122:M134" si="69">+E122/E$134</f>
        <v>7.8890218499313037E-3</v>
      </c>
      <c r="N122" s="2">
        <f t="shared" ref="N122:N134" si="70">+B122/B$134</f>
        <v>1.2289485662266727E-2</v>
      </c>
    </row>
    <row r="123" spans="1:14">
      <c r="A123" s="9" t="s">
        <v>108</v>
      </c>
      <c r="B123" s="10">
        <v>3255</v>
      </c>
      <c r="C123" s="10">
        <v>9708</v>
      </c>
      <c r="D123" s="10">
        <f t="shared" si="62"/>
        <v>2941.818181818182</v>
      </c>
      <c r="E123" s="10">
        <v>8231</v>
      </c>
      <c r="F123" s="10">
        <f t="shared" si="63"/>
        <v>1524.2592592592591</v>
      </c>
      <c r="G123" s="11">
        <f t="shared" si="64"/>
        <v>0.33529048207663781</v>
      </c>
      <c r="H123" s="11">
        <f t="shared" si="65"/>
        <v>1.1064585908529048</v>
      </c>
      <c r="I123" s="11">
        <f t="shared" si="66"/>
        <v>0.39545620216255617</v>
      </c>
      <c r="J123" s="11">
        <f t="shared" si="67"/>
        <v>2.1354634916778035</v>
      </c>
      <c r="L123" s="2">
        <f t="shared" si="68"/>
        <v>4.6644148580928177E-2</v>
      </c>
      <c r="M123" s="2">
        <f t="shared" si="69"/>
        <v>4.0533420004235057E-2</v>
      </c>
      <c r="N123" s="2">
        <f t="shared" si="70"/>
        <v>6.7343898704845445E-2</v>
      </c>
    </row>
    <row r="124" spans="1:14">
      <c r="A124" t="s">
        <v>109</v>
      </c>
      <c r="B124" s="3">
        <v>9233</v>
      </c>
      <c r="C124" s="3">
        <v>40309</v>
      </c>
      <c r="D124" s="3">
        <f t="shared" si="62"/>
        <v>12214.848484848486</v>
      </c>
      <c r="E124" s="3">
        <v>40401</v>
      </c>
      <c r="F124" s="3">
        <f t="shared" si="63"/>
        <v>7481.6666666666661</v>
      </c>
      <c r="G124" s="2">
        <f t="shared" si="64"/>
        <v>0.22905554590786176</v>
      </c>
      <c r="H124" s="2">
        <f t="shared" si="65"/>
        <v>0.75588330149594374</v>
      </c>
      <c r="I124" s="2">
        <f t="shared" si="66"/>
        <v>0.22853394717952527</v>
      </c>
      <c r="J124" s="2">
        <f t="shared" si="67"/>
        <v>1.2340833147694366</v>
      </c>
      <c r="L124" s="2">
        <f t="shared" si="68"/>
        <v>0.19367315463006116</v>
      </c>
      <c r="M124" s="2">
        <f t="shared" si="69"/>
        <v>0.19895403979967202</v>
      </c>
      <c r="N124" s="2">
        <f t="shared" si="70"/>
        <v>0.19102495137998096</v>
      </c>
    </row>
    <row r="125" spans="1:14">
      <c r="A125" t="s">
        <v>110</v>
      </c>
      <c r="B125" s="3">
        <v>100</v>
      </c>
      <c r="C125" s="3">
        <v>2163</v>
      </c>
      <c r="D125" s="3">
        <f t="shared" si="62"/>
        <v>655.4545454545455</v>
      </c>
      <c r="E125" s="3">
        <v>2809</v>
      </c>
      <c r="F125" s="3">
        <f t="shared" si="63"/>
        <v>520.18518518518511</v>
      </c>
      <c r="G125" s="2">
        <f t="shared" si="64"/>
        <v>4.6232085067036521E-2</v>
      </c>
      <c r="H125" s="2">
        <f t="shared" si="65"/>
        <v>0.15256588072122051</v>
      </c>
      <c r="I125" s="2">
        <f t="shared" si="66"/>
        <v>3.55998576005696E-2</v>
      </c>
      <c r="J125" s="2">
        <f t="shared" si="67"/>
        <v>0.19223923104307586</v>
      </c>
      <c r="L125" s="2">
        <f t="shared" si="68"/>
        <v>1.0392593055268608E-2</v>
      </c>
      <c r="M125" s="2">
        <f t="shared" si="69"/>
        <v>1.3832872894167935E-2</v>
      </c>
      <c r="N125" s="2">
        <f t="shared" si="70"/>
        <v>2.0689369801795837E-3</v>
      </c>
    </row>
    <row r="126" spans="1:14">
      <c r="A126" s="9" t="s">
        <v>111</v>
      </c>
      <c r="B126" s="10">
        <v>5464</v>
      </c>
      <c r="C126" s="10">
        <v>17905</v>
      </c>
      <c r="D126" s="10">
        <f t="shared" si="62"/>
        <v>5425.757575757576</v>
      </c>
      <c r="E126" s="10">
        <v>14814</v>
      </c>
      <c r="F126" s="10">
        <f t="shared" si="63"/>
        <v>2743.333333333333</v>
      </c>
      <c r="G126" s="11">
        <f t="shared" si="64"/>
        <v>0.30516615470538955</v>
      </c>
      <c r="H126" s="11">
        <f t="shared" si="65"/>
        <v>1.0070483105277854</v>
      </c>
      <c r="I126" s="11">
        <f t="shared" si="66"/>
        <v>0.36884028621574189</v>
      </c>
      <c r="J126" s="11">
        <f t="shared" si="67"/>
        <v>1.9917375455650064</v>
      </c>
      <c r="L126" s="2">
        <f t="shared" si="68"/>
        <v>8.6028376631800477E-2</v>
      </c>
      <c r="M126" s="2">
        <f t="shared" si="69"/>
        <v>7.2951291938128798E-2</v>
      </c>
      <c r="N126" s="2">
        <f t="shared" si="70"/>
        <v>0.11304671659701246</v>
      </c>
    </row>
    <row r="127" spans="1:14">
      <c r="A127" s="9" t="s">
        <v>112</v>
      </c>
      <c r="B127" s="10">
        <v>10046</v>
      </c>
      <c r="C127" s="10">
        <v>33140</v>
      </c>
      <c r="D127" s="10">
        <f t="shared" si="62"/>
        <v>10042.424242424244</v>
      </c>
      <c r="E127" s="10">
        <v>27135</v>
      </c>
      <c r="F127" s="10">
        <f t="shared" si="63"/>
        <v>5025</v>
      </c>
      <c r="G127" s="11">
        <f t="shared" si="64"/>
        <v>0.30313820156910076</v>
      </c>
      <c r="H127" s="11">
        <f t="shared" si="65"/>
        <v>1.0003560651780325</v>
      </c>
      <c r="I127" s="11">
        <f t="shared" si="66"/>
        <v>0.37022295927768567</v>
      </c>
      <c r="J127" s="11">
        <f t="shared" si="67"/>
        <v>1.9992039800995025</v>
      </c>
      <c r="L127" s="2">
        <f t="shared" si="68"/>
        <v>0.15922817099010711</v>
      </c>
      <c r="M127" s="2">
        <f t="shared" si="69"/>
        <v>0.13362584762664539</v>
      </c>
      <c r="N127" s="2">
        <f t="shared" si="70"/>
        <v>0.20784540902884099</v>
      </c>
    </row>
    <row r="128" spans="1:14">
      <c r="A128" s="9" t="s">
        <v>113</v>
      </c>
      <c r="B128" s="10">
        <v>1032</v>
      </c>
      <c r="C128" s="10">
        <v>3240</v>
      </c>
      <c r="D128" s="10">
        <f t="shared" si="62"/>
        <v>981.81818181818187</v>
      </c>
      <c r="E128" s="10">
        <v>2870</v>
      </c>
      <c r="F128" s="10">
        <f t="shared" si="63"/>
        <v>531.48148148148141</v>
      </c>
      <c r="G128" s="11">
        <f t="shared" si="64"/>
        <v>0.31851851851851853</v>
      </c>
      <c r="H128" s="11">
        <f t="shared" si="65"/>
        <v>1.0511111111111111</v>
      </c>
      <c r="I128" s="11">
        <f t="shared" si="66"/>
        <v>0.35958188153310106</v>
      </c>
      <c r="J128" s="11">
        <f t="shared" si="67"/>
        <v>1.9417421602787459</v>
      </c>
      <c r="L128" s="2">
        <f t="shared" si="68"/>
        <v>1.5567268376823989E-2</v>
      </c>
      <c r="M128" s="2">
        <f t="shared" si="69"/>
        <v>1.4133266360363821E-2</v>
      </c>
      <c r="N128" s="2">
        <f t="shared" si="70"/>
        <v>2.1351429635453303E-2</v>
      </c>
    </row>
    <row r="129" spans="1:14">
      <c r="A129" s="9" t="s">
        <v>114</v>
      </c>
      <c r="B129" s="10">
        <v>1556</v>
      </c>
      <c r="C129" s="10">
        <v>4489</v>
      </c>
      <c r="D129" s="10">
        <f t="shared" si="62"/>
        <v>1360.3030303030305</v>
      </c>
      <c r="E129" s="10">
        <v>3903</v>
      </c>
      <c r="F129" s="10">
        <f t="shared" si="63"/>
        <v>722.77777777777771</v>
      </c>
      <c r="G129" s="11">
        <f t="shared" si="64"/>
        <v>0.34662508353753618</v>
      </c>
      <c r="H129" s="11">
        <f t="shared" si="65"/>
        <v>1.1438627756738693</v>
      </c>
      <c r="I129" s="11">
        <f t="shared" si="66"/>
        <v>0.39866769151934411</v>
      </c>
      <c r="J129" s="11">
        <f t="shared" si="67"/>
        <v>2.1528055342044583</v>
      </c>
      <c r="L129" s="2">
        <f t="shared" si="68"/>
        <v>2.1568354241840396E-2</v>
      </c>
      <c r="M129" s="2">
        <f t="shared" si="69"/>
        <v>1.9220257353484319E-2</v>
      </c>
      <c r="N129" s="2">
        <f t="shared" si="70"/>
        <v>3.219265941159432E-2</v>
      </c>
    </row>
    <row r="130" spans="1:14">
      <c r="A130" s="9" t="s">
        <v>115</v>
      </c>
      <c r="B130" s="10">
        <v>3943</v>
      </c>
      <c r="C130" s="10">
        <v>11970</v>
      </c>
      <c r="D130" s="10">
        <f t="shared" si="62"/>
        <v>3627.2727272727275</v>
      </c>
      <c r="E130" s="10">
        <v>10332</v>
      </c>
      <c r="F130" s="10">
        <f t="shared" si="63"/>
        <v>1913.3333333333333</v>
      </c>
      <c r="G130" s="11">
        <f t="shared" si="64"/>
        <v>0.32940685045948204</v>
      </c>
      <c r="H130" s="11">
        <f t="shared" si="65"/>
        <v>1.0870426065162906</v>
      </c>
      <c r="I130" s="11">
        <f t="shared" si="66"/>
        <v>0.38162988772744871</v>
      </c>
      <c r="J130" s="11">
        <f t="shared" si="67"/>
        <v>2.060801393728223</v>
      </c>
      <c r="L130" s="2">
        <f t="shared" si="68"/>
        <v>5.7512408169933069E-2</v>
      </c>
      <c r="M130" s="2">
        <f t="shared" si="69"/>
        <v>5.0879758897309758E-2</v>
      </c>
      <c r="N130" s="2">
        <f t="shared" si="70"/>
        <v>8.1578185128480987E-2</v>
      </c>
    </row>
    <row r="131" spans="1:14">
      <c r="A131" t="s">
        <v>116</v>
      </c>
      <c r="B131" s="3">
        <v>4295</v>
      </c>
      <c r="C131" s="3">
        <v>22171</v>
      </c>
      <c r="D131" s="3">
        <f t="shared" si="62"/>
        <v>6718.484848484849</v>
      </c>
      <c r="E131" s="3">
        <v>21572</v>
      </c>
      <c r="F131" s="3">
        <f t="shared" si="63"/>
        <v>3994.8148148148143</v>
      </c>
      <c r="G131" s="2">
        <f t="shared" si="64"/>
        <v>0.19372152812232196</v>
      </c>
      <c r="H131" s="2">
        <f t="shared" si="65"/>
        <v>0.63928104280366238</v>
      </c>
      <c r="I131" s="2">
        <f t="shared" si="66"/>
        <v>0.19910068607454107</v>
      </c>
      <c r="J131" s="2">
        <f t="shared" si="67"/>
        <v>1.0751437048025219</v>
      </c>
      <c r="L131" s="2">
        <f t="shared" si="68"/>
        <v>0.10652527999461872</v>
      </c>
      <c r="M131" s="2">
        <f t="shared" si="69"/>
        <v>0.10623094840619106</v>
      </c>
      <c r="N131" s="2">
        <f t="shared" si="70"/>
        <v>8.8860843298713119E-2</v>
      </c>
    </row>
    <row r="132" spans="1:14">
      <c r="A132" t="s">
        <v>117</v>
      </c>
      <c r="B132" s="3">
        <v>8447</v>
      </c>
      <c r="C132" s="3">
        <v>58930</v>
      </c>
      <c r="D132" s="3">
        <f t="shared" si="62"/>
        <v>17857.57575757576</v>
      </c>
      <c r="E132" s="3">
        <v>66589</v>
      </c>
      <c r="F132" s="3">
        <f t="shared" si="63"/>
        <v>12331.296296296296</v>
      </c>
      <c r="G132" s="2">
        <f t="shared" si="64"/>
        <v>0.14333955540471746</v>
      </c>
      <c r="H132" s="2">
        <f t="shared" si="65"/>
        <v>0.47302053283556755</v>
      </c>
      <c r="I132" s="2">
        <f t="shared" si="66"/>
        <v>0.12685278349276907</v>
      </c>
      <c r="J132" s="2">
        <f t="shared" si="67"/>
        <v>0.6850050308609531</v>
      </c>
      <c r="L132" s="2">
        <f t="shared" si="68"/>
        <v>0.28314170538464123</v>
      </c>
      <c r="M132" s="2">
        <f t="shared" si="69"/>
        <v>0.3279164019757026</v>
      </c>
      <c r="N132" s="2">
        <f t="shared" si="70"/>
        <v>0.17476310671576945</v>
      </c>
    </row>
    <row r="133" spans="1:14">
      <c r="A133" t="s">
        <v>118</v>
      </c>
      <c r="B133" s="3">
        <v>369</v>
      </c>
      <c r="C133" s="3">
        <v>2285</v>
      </c>
      <c r="D133" s="3">
        <f t="shared" si="62"/>
        <v>692.42424242424249</v>
      </c>
      <c r="E133" s="3">
        <v>2809</v>
      </c>
      <c r="F133" s="3">
        <f t="shared" si="63"/>
        <v>520.18518518518511</v>
      </c>
      <c r="G133" s="2">
        <f t="shared" si="64"/>
        <v>0.16148796498905907</v>
      </c>
      <c r="H133" s="2">
        <f t="shared" si="65"/>
        <v>0.53291028446389488</v>
      </c>
      <c r="I133" s="2">
        <f t="shared" si="66"/>
        <v>0.13136347454610181</v>
      </c>
      <c r="J133" s="2">
        <f t="shared" si="67"/>
        <v>0.70936276254894992</v>
      </c>
      <c r="L133" s="2">
        <f t="shared" si="68"/>
        <v>1.0978767975630499E-2</v>
      </c>
      <c r="M133" s="2">
        <f t="shared" si="69"/>
        <v>1.3832872894167935E-2</v>
      </c>
      <c r="N133" s="2">
        <f t="shared" si="70"/>
        <v>7.6343774568626644E-3</v>
      </c>
    </row>
    <row r="134" spans="1:14">
      <c r="A134" t="s">
        <v>38</v>
      </c>
      <c r="B134" s="3">
        <f>SUM(B122:B133)</f>
        <v>48334</v>
      </c>
      <c r="C134" s="3">
        <f>SUM(C122:C133)</f>
        <v>208129</v>
      </c>
      <c r="D134" s="3">
        <f t="shared" si="62"/>
        <v>63069.393939393944</v>
      </c>
      <c r="E134" s="3">
        <f>SUM(E122:E133)</f>
        <v>203067</v>
      </c>
      <c r="F134" s="3">
        <f t="shared" si="63"/>
        <v>37605</v>
      </c>
      <c r="G134" s="2">
        <f t="shared" si="64"/>
        <v>0.23223097213747243</v>
      </c>
      <c r="H134" s="2">
        <f t="shared" si="65"/>
        <v>0.76636220805365896</v>
      </c>
      <c r="I134" s="2">
        <f t="shared" si="66"/>
        <v>0.23801996385429439</v>
      </c>
      <c r="J134" s="2">
        <f t="shared" si="67"/>
        <v>1.2853078048131896</v>
      </c>
      <c r="L134" s="2">
        <f t="shared" si="68"/>
        <v>1</v>
      </c>
      <c r="M134" s="2">
        <f t="shared" si="69"/>
        <v>1</v>
      </c>
      <c r="N134" s="2">
        <f t="shared" si="70"/>
        <v>1</v>
      </c>
    </row>
    <row r="136" spans="1:14">
      <c r="A136" s="9" t="s">
        <v>132</v>
      </c>
    </row>
  </sheetData>
  <mergeCells count="1">
    <mergeCell ref="A1:N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32"/>
  <sheetViews>
    <sheetView topLeftCell="A108" workbookViewId="0">
      <selection activeCell="A109" sqref="A109"/>
    </sheetView>
  </sheetViews>
  <sheetFormatPr defaultRowHeight="15"/>
  <cols>
    <col min="1" max="1" width="38" customWidth="1"/>
    <col min="2" max="2" width="12.140625" customWidth="1"/>
    <col min="3" max="3" width="13.42578125" customWidth="1"/>
    <col min="5" max="5" width="11" customWidth="1"/>
  </cols>
  <sheetData>
    <row r="1" spans="1:10" ht="66.75" customHeight="1">
      <c r="A1" s="1"/>
      <c r="B1" s="1" t="s">
        <v>138</v>
      </c>
      <c r="C1" s="1" t="s">
        <v>139</v>
      </c>
      <c r="D1" s="8" t="str">
        <f>'Data Summary'!H3</f>
        <v>CRL/LHL % of STE Group Average</v>
      </c>
      <c r="E1" s="8" t="str">
        <f>'Data Summary'!J3</f>
        <v>CRL/LHL % of Top ARL Libraries Average</v>
      </c>
    </row>
    <row r="2" spans="1:10">
      <c r="A2" t="s">
        <v>0</v>
      </c>
      <c r="B2" s="2">
        <v>0.15751030683352182</v>
      </c>
      <c r="C2" s="2">
        <v>0.16165958323191851</v>
      </c>
      <c r="D2" s="2">
        <f>'Data Summary'!H4</f>
        <v>0.53347662466533108</v>
      </c>
      <c r="E2" s="2">
        <f>'Data Summary'!J4</f>
        <v>0.85057117317620445</v>
      </c>
    </row>
    <row r="3" spans="1:10">
      <c r="A3" t="s">
        <v>1</v>
      </c>
      <c r="B3" s="2">
        <v>0.36387665198237884</v>
      </c>
      <c r="C3" s="2">
        <v>0.33521680766709333</v>
      </c>
      <c r="D3" s="2">
        <f>'Data Summary'!H5</f>
        <v>1.1062154653014078</v>
      </c>
      <c r="E3" s="2">
        <f>'Data Summary'!J5</f>
        <v>1.9670336007598761</v>
      </c>
    </row>
    <row r="4" spans="1:10">
      <c r="A4" t="s">
        <v>2</v>
      </c>
      <c r="B4" s="2">
        <v>0.15364117964280805</v>
      </c>
      <c r="C4" s="2">
        <v>0.14299914377663395</v>
      </c>
      <c r="D4" s="2">
        <f>'Data Summary'!H6</f>
        <v>0.47189717446289203</v>
      </c>
      <c r="E4" s="2">
        <f>'Data Summary'!J6</f>
        <v>0.82297042164883583</v>
      </c>
    </row>
    <row r="5" spans="1:10">
      <c r="A5" t="s">
        <v>3</v>
      </c>
      <c r="B5" s="2">
        <v>0.2303587848955079</v>
      </c>
      <c r="C5" s="2">
        <v>0.23357089697798017</v>
      </c>
      <c r="D5" s="2">
        <f>'Data Summary'!H7</f>
        <v>0.77078396002733451</v>
      </c>
      <c r="E5" s="2">
        <f>'Data Summary'!J7</f>
        <v>1.2413006394556527</v>
      </c>
    </row>
    <row r="6" spans="1:10">
      <c r="A6" t="s">
        <v>4</v>
      </c>
      <c r="B6" s="2">
        <v>0.1354137544192433</v>
      </c>
      <c r="C6" s="2">
        <v>0.15203976620270115</v>
      </c>
      <c r="D6" s="2">
        <f>'Data Summary'!H8</f>
        <v>0.50173122846891383</v>
      </c>
      <c r="E6" s="2">
        <f>'Data Summary'!J8</f>
        <v>0.73032192390889428</v>
      </c>
    </row>
    <row r="7" spans="1:10">
      <c r="A7" t="s">
        <v>5</v>
      </c>
      <c r="B7" s="2">
        <v>0.18602262545618775</v>
      </c>
      <c r="C7" s="2">
        <v>0.17766847092545954</v>
      </c>
      <c r="D7" s="2">
        <f>'Data Summary'!H9</f>
        <v>0.58630595405401642</v>
      </c>
      <c r="E7" s="2">
        <f>'Data Summary'!J9</f>
        <v>1.0030754235253898</v>
      </c>
    </row>
    <row r="8" spans="1:10">
      <c r="A8" t="s">
        <v>6</v>
      </c>
      <c r="B8" s="2">
        <v>0.23809500352211543</v>
      </c>
      <c r="C8" s="2">
        <v>0.23223097213747243</v>
      </c>
      <c r="D8" s="2">
        <f>'Data Summary'!H10</f>
        <v>0.76636220805365896</v>
      </c>
      <c r="E8" s="2">
        <f>'Data Summary'!J10</f>
        <v>1.2853078048131896</v>
      </c>
    </row>
    <row r="9" spans="1:10">
      <c r="A9" t="s">
        <v>7</v>
      </c>
      <c r="B9" s="2">
        <v>0.20193909979658067</v>
      </c>
      <c r="C9" s="2">
        <v>0.20473431039167603</v>
      </c>
      <c r="D9" s="2">
        <f>'Data Summary'!H11</f>
        <v>0.67562322429253074</v>
      </c>
      <c r="E9" s="2">
        <f>'Data Summary'!J11</f>
        <v>1.0887173564877817</v>
      </c>
    </row>
    <row r="11" spans="1:10" ht="75">
      <c r="A11" s="6" t="s">
        <v>0</v>
      </c>
      <c r="B11" s="4" t="s">
        <v>140</v>
      </c>
      <c r="C11" s="4" t="s">
        <v>135</v>
      </c>
      <c r="D11" s="4" t="s">
        <v>136</v>
      </c>
      <c r="E11" s="4" t="s">
        <v>137</v>
      </c>
      <c r="F11" s="3"/>
      <c r="H11" s="2"/>
      <c r="I11" s="2"/>
      <c r="J11" s="2"/>
    </row>
    <row r="12" spans="1:10">
      <c r="A12" t="s">
        <v>39</v>
      </c>
      <c r="B12" s="2">
        <f>'Data Summary'!G14</f>
        <v>0.16307422217887449</v>
      </c>
      <c r="C12" s="2">
        <f>'Data Summary'!H14</f>
        <v>0.53814493319028578</v>
      </c>
      <c r="D12" s="2">
        <f>'Data Summary'!I14</f>
        <v>0.15743879472693031</v>
      </c>
      <c r="E12" s="2">
        <f>'Data Summary'!J14</f>
        <v>0.85016949152542376</v>
      </c>
    </row>
    <row r="13" spans="1:10">
      <c r="A13" t="s">
        <v>16</v>
      </c>
      <c r="B13" s="2">
        <f>'Data Summary'!G15</f>
        <v>0.19445198414852613</v>
      </c>
      <c r="C13" s="2">
        <f>'Data Summary'!H15</f>
        <v>0.64169154769013625</v>
      </c>
      <c r="D13" s="2">
        <f>'Data Summary'!I15</f>
        <v>0.18704960835509138</v>
      </c>
      <c r="E13" s="2">
        <f>'Data Summary'!J15</f>
        <v>1.0100678851174936</v>
      </c>
    </row>
    <row r="14" spans="1:10">
      <c r="A14" t="s">
        <v>17</v>
      </c>
      <c r="B14" s="2">
        <f>'Data Summary'!G16</f>
        <v>0.11713730763484237</v>
      </c>
      <c r="C14" s="2">
        <f>'Data Summary'!H16</f>
        <v>0.38655311519497981</v>
      </c>
      <c r="D14" s="2">
        <f>'Data Summary'!I16</f>
        <v>0.11188811188811189</v>
      </c>
      <c r="E14" s="2">
        <f>'Data Summary'!J16</f>
        <v>0.60419580419580421</v>
      </c>
    </row>
    <row r="15" spans="1:10">
      <c r="A15" t="s">
        <v>18</v>
      </c>
      <c r="B15" s="2">
        <f>'Data Summary'!G17</f>
        <v>0.12502848214576348</v>
      </c>
      <c r="C15" s="2">
        <f>'Data Summary'!H17</f>
        <v>0.41259399108101946</v>
      </c>
      <c r="D15" s="2">
        <f>'Data Summary'!I17</f>
        <v>0.11426446526848133</v>
      </c>
      <c r="E15" s="2">
        <f>'Data Summary'!J17</f>
        <v>0.61702811244979916</v>
      </c>
    </row>
    <row r="16" spans="1:10">
      <c r="A16" t="s">
        <v>19</v>
      </c>
      <c r="B16" s="2">
        <f>'Data Summary'!G18</f>
        <v>0.18786164890145748</v>
      </c>
      <c r="C16" s="2">
        <f>'Data Summary'!H18</f>
        <v>0.61994344137480961</v>
      </c>
      <c r="D16" s="2">
        <f>'Data Summary'!I18</f>
        <v>0.18502013882937698</v>
      </c>
      <c r="E16" s="2">
        <f>'Data Summary'!J18</f>
        <v>0.99910874967863583</v>
      </c>
    </row>
    <row r="17" spans="1:5">
      <c r="A17" t="s">
        <v>20</v>
      </c>
      <c r="B17" s="2">
        <f>'Data Summary'!G19</f>
        <v>0.17971014492753623</v>
      </c>
      <c r="C17" s="2">
        <f>'Data Summary'!H19</f>
        <v>0.59304347826086956</v>
      </c>
      <c r="D17" s="2">
        <f>'Data Summary'!I19</f>
        <v>0.17739628040057226</v>
      </c>
      <c r="E17" s="2">
        <f>'Data Summary'!J19</f>
        <v>0.95793991416309021</v>
      </c>
    </row>
    <row r="18" spans="1:5">
      <c r="A18" t="s">
        <v>21</v>
      </c>
      <c r="B18" s="2">
        <f>'Data Summary'!G20</f>
        <v>0.27185940551095683</v>
      </c>
      <c r="C18" s="2">
        <f>'Data Summary'!H20</f>
        <v>0.8971360381861575</v>
      </c>
      <c r="D18" s="2">
        <f>'Data Summary'!I20</f>
        <v>0.31324999999999997</v>
      </c>
      <c r="E18" s="2">
        <f>'Data Summary'!J20</f>
        <v>1.6915500000000001</v>
      </c>
    </row>
    <row r="19" spans="1:5">
      <c r="A19" t="s">
        <v>22</v>
      </c>
      <c r="B19" s="2">
        <f>'Data Summary'!G21</f>
        <v>0.17800632911392406</v>
      </c>
      <c r="C19" s="2">
        <f>'Data Summary'!H21</f>
        <v>0.58742088607594933</v>
      </c>
      <c r="D19" s="2">
        <f>'Data Summary'!I21</f>
        <v>0.17568974492451847</v>
      </c>
      <c r="E19" s="2">
        <f>'Data Summary'!J21</f>
        <v>0.94872462259239987</v>
      </c>
    </row>
    <row r="20" spans="1:5">
      <c r="A20" t="s">
        <v>23</v>
      </c>
      <c r="B20" s="2">
        <f>'Data Summary'!G22</f>
        <v>0.21212121212121213</v>
      </c>
      <c r="C20" s="2">
        <f>'Data Summary'!H22</f>
        <v>0.7</v>
      </c>
      <c r="D20" s="2">
        <f>'Data Summary'!I22</f>
        <v>0.19444444444444445</v>
      </c>
      <c r="E20" s="2">
        <f>'Data Summary'!J22</f>
        <v>1.05</v>
      </c>
    </row>
    <row r="21" spans="1:5">
      <c r="A21" t="s">
        <v>24</v>
      </c>
      <c r="B21" s="2">
        <f>'Data Summary'!G23</f>
        <v>0.15443873807776962</v>
      </c>
      <c r="C21" s="2">
        <f>'Data Summary'!H23</f>
        <v>0.50964783565663974</v>
      </c>
      <c r="D21" s="2">
        <f>'Data Summary'!I23</f>
        <v>0.14920259893679857</v>
      </c>
      <c r="E21" s="2">
        <f>'Data Summary'!J23</f>
        <v>0.80569403425871244</v>
      </c>
    </row>
    <row r="22" spans="1:5">
      <c r="A22" t="s">
        <v>25</v>
      </c>
      <c r="B22" s="2">
        <f>'Data Summary'!G24</f>
        <v>0.19700514740290126</v>
      </c>
      <c r="C22" s="2">
        <f>'Data Summary'!H24</f>
        <v>0.65011698642957416</v>
      </c>
      <c r="D22" s="2">
        <f>'Data Summary'!I24</f>
        <v>0.21004490271079329</v>
      </c>
      <c r="E22" s="2">
        <f>'Data Summary'!J24</f>
        <v>1.1342424746382838</v>
      </c>
    </row>
    <row r="23" spans="1:5">
      <c r="A23" t="s">
        <v>26</v>
      </c>
      <c r="B23" s="2">
        <f>'Data Summary'!G25</f>
        <v>0.16435702088532772</v>
      </c>
      <c r="C23" s="2">
        <f>'Data Summary'!H25</f>
        <v>0.54237816892158153</v>
      </c>
      <c r="D23" s="2">
        <f>'Data Summary'!I25</f>
        <v>0.16553662973375227</v>
      </c>
      <c r="E23" s="2">
        <f>'Data Summary'!J25</f>
        <v>0.89389780056226231</v>
      </c>
    </row>
    <row r="24" spans="1:5">
      <c r="A24" t="s">
        <v>27</v>
      </c>
      <c r="B24" s="2">
        <f>'Data Summary'!G26</f>
        <v>0.13183498001357569</v>
      </c>
      <c r="C24" s="2">
        <f>'Data Summary'!H26</f>
        <v>0.43505543404479974</v>
      </c>
      <c r="D24" s="2">
        <f>'Data Summary'!I26</f>
        <v>0.12961589796826339</v>
      </c>
      <c r="E24" s="2">
        <f>'Data Summary'!J26</f>
        <v>0.69992584902862232</v>
      </c>
    </row>
    <row r="25" spans="1:5">
      <c r="A25" t="s">
        <v>28</v>
      </c>
      <c r="B25" s="2">
        <f>'Data Summary'!G27</f>
        <v>0.22930877671668939</v>
      </c>
      <c r="C25" s="2">
        <f>'Data Summary'!H27</f>
        <v>0.75671896316507503</v>
      </c>
      <c r="D25" s="2">
        <f>'Data Summary'!I27</f>
        <v>0.24193354923833513</v>
      </c>
      <c r="E25" s="2">
        <f>'Data Summary'!J27</f>
        <v>1.3064411658870099</v>
      </c>
    </row>
    <row r="26" spans="1:5">
      <c r="A26" t="s">
        <v>29</v>
      </c>
      <c r="B26" s="2">
        <f>'Data Summary'!G28</f>
        <v>0.26315789473684209</v>
      </c>
      <c r="C26" s="2">
        <f>'Data Summary'!H28</f>
        <v>0.86842105263157887</v>
      </c>
      <c r="D26" s="2">
        <f>'Data Summary'!I28</f>
        <v>0.28995433789954339</v>
      </c>
      <c r="E26" s="2">
        <f>'Data Summary'!J28</f>
        <v>1.5657534246575342</v>
      </c>
    </row>
    <row r="27" spans="1:5">
      <c r="A27" t="s">
        <v>30</v>
      </c>
      <c r="B27" s="2">
        <f>'Data Summary'!G29</f>
        <v>0.11024224394390141</v>
      </c>
      <c r="C27" s="2">
        <f>'Data Summary'!H29</f>
        <v>0.36379940501487462</v>
      </c>
      <c r="D27" s="2">
        <f>'Data Summary'!I29</f>
        <v>0.10092338019401359</v>
      </c>
      <c r="E27" s="2">
        <f>'Data Summary'!J29</f>
        <v>0.54498625304767345</v>
      </c>
    </row>
    <row r="28" spans="1:5">
      <c r="A28" t="s">
        <v>31</v>
      </c>
      <c r="B28" s="2">
        <f>'Data Summary'!G30</f>
        <v>0.28887376658727459</v>
      </c>
      <c r="C28" s="2">
        <f>'Data Summary'!H30</f>
        <v>0.95328342973800606</v>
      </c>
      <c r="D28" s="2">
        <f>'Data Summary'!I30</f>
        <v>0.30917698470502547</v>
      </c>
      <c r="E28" s="2">
        <f>'Data Summary'!J30</f>
        <v>1.6695557174071378</v>
      </c>
    </row>
    <row r="29" spans="1:5">
      <c r="A29" t="s">
        <v>32</v>
      </c>
      <c r="B29" s="2">
        <f>'Data Summary'!G31</f>
        <v>0.25520040588533738</v>
      </c>
      <c r="C29" s="2">
        <f>'Data Summary'!H31</f>
        <v>0.84216133942161342</v>
      </c>
      <c r="D29" s="2">
        <f>'Data Summary'!I31</f>
        <v>0.27614603348888278</v>
      </c>
      <c r="E29" s="2">
        <f>'Data Summary'!J31</f>
        <v>1.4911885808399672</v>
      </c>
    </row>
    <row r="30" spans="1:5">
      <c r="A30" t="s">
        <v>33</v>
      </c>
      <c r="B30" s="2">
        <f>'Data Summary'!G32</f>
        <v>0.35046790562804797</v>
      </c>
      <c r="C30" s="2">
        <f>'Data Summary'!H32</f>
        <v>1.1565440885725584</v>
      </c>
      <c r="D30" s="2">
        <f>'Data Summary'!I32</f>
        <v>0.41801603521458891</v>
      </c>
      <c r="E30" s="2">
        <f>'Data Summary'!J32</f>
        <v>2.2572865901587802</v>
      </c>
    </row>
    <row r="31" spans="1:5">
      <c r="A31" t="s">
        <v>34</v>
      </c>
      <c r="B31" s="2">
        <f>'Data Summary'!G33</f>
        <v>0.25888146324305311</v>
      </c>
      <c r="C31" s="2">
        <f>'Data Summary'!H33</f>
        <v>0.85430882870207514</v>
      </c>
      <c r="D31" s="2">
        <f>'Data Summary'!I33</f>
        <v>0.29581993569131831</v>
      </c>
      <c r="E31" s="2">
        <f>'Data Summary'!J33</f>
        <v>1.597427652733119</v>
      </c>
    </row>
    <row r="32" spans="1:5">
      <c r="A32" t="s">
        <v>35</v>
      </c>
      <c r="B32" s="2">
        <f>'Data Summary'!G34</f>
        <v>0.138442521631644</v>
      </c>
      <c r="C32" s="2">
        <f>'Data Summary'!H34</f>
        <v>0.45686032138442517</v>
      </c>
      <c r="D32" s="2">
        <f>'Data Summary'!I34</f>
        <v>0.13864245925314628</v>
      </c>
      <c r="E32" s="2">
        <f>'Data Summary'!J34</f>
        <v>0.74866927996698995</v>
      </c>
    </row>
    <row r="33" spans="1:5">
      <c r="A33" t="s">
        <v>36</v>
      </c>
      <c r="B33" s="2">
        <f>'Data Summary'!G35</f>
        <v>0.16326530612244897</v>
      </c>
      <c r="C33" s="2">
        <f>'Data Summary'!H35</f>
        <v>0.53877551020408154</v>
      </c>
      <c r="D33" s="2">
        <f>'Data Summary'!I35</f>
        <v>0.1606425702811245</v>
      </c>
      <c r="E33" s="2">
        <f>'Data Summary'!J35</f>
        <v>0.86746987951807242</v>
      </c>
    </row>
    <row r="34" spans="1:5">
      <c r="A34" t="s">
        <v>37</v>
      </c>
      <c r="B34" s="2">
        <f>'Data Summary'!G36</f>
        <v>0.1062463228083938</v>
      </c>
      <c r="C34" s="2">
        <f>'Data Summary'!H36</f>
        <v>0.35061286526769952</v>
      </c>
      <c r="D34" s="2">
        <f>'Data Summary'!I36</f>
        <v>9.7696226500157787E-2</v>
      </c>
      <c r="E34" s="2">
        <f>'Data Summary'!J36</f>
        <v>0.52755962310085214</v>
      </c>
    </row>
    <row r="35" spans="1:5">
      <c r="A35" t="s">
        <v>38</v>
      </c>
      <c r="B35" s="2">
        <f>'Data Summary'!G37</f>
        <v>0.16165958323191851</v>
      </c>
      <c r="C35" s="2">
        <f>'Data Summary'!H37</f>
        <v>0.53347662466533108</v>
      </c>
      <c r="D35" s="2">
        <f>'Data Summary'!I37</f>
        <v>0.15751318021781563</v>
      </c>
      <c r="E35" s="2">
        <f>'Data Summary'!J37</f>
        <v>0.85057117317620445</v>
      </c>
    </row>
    <row r="36" spans="1:5">
      <c r="B36" s="7"/>
      <c r="C36" s="7"/>
      <c r="D36" s="7"/>
      <c r="E36" s="7"/>
    </row>
    <row r="37" spans="1:5" ht="75">
      <c r="A37" s="6" t="s">
        <v>1</v>
      </c>
      <c r="B37" s="15" t="s">
        <v>140</v>
      </c>
      <c r="C37" s="15" t="s">
        <v>135</v>
      </c>
      <c r="D37" s="15" t="s">
        <v>136</v>
      </c>
      <c r="E37" s="15" t="s">
        <v>137</v>
      </c>
    </row>
    <row r="38" spans="1:5">
      <c r="A38" t="s">
        <v>40</v>
      </c>
      <c r="B38" s="2">
        <f>'Data Summary'!G40</f>
        <v>0.32875747976064768</v>
      </c>
      <c r="C38" s="2">
        <f>'Data Summary'!H40</f>
        <v>1.0848996832101372</v>
      </c>
      <c r="D38" s="2">
        <f>'Data Summary'!I40</f>
        <v>0.3847315666620898</v>
      </c>
      <c r="E38" s="2">
        <f>'Data Summary'!J40</f>
        <v>2.077550459975285</v>
      </c>
    </row>
    <row r="39" spans="1:5">
      <c r="A39" t="s">
        <v>41</v>
      </c>
      <c r="B39" s="2">
        <f>'Data Summary'!G41</f>
        <v>0.25392849009337282</v>
      </c>
      <c r="C39" s="2">
        <f>'Data Summary'!H41</f>
        <v>0.83796401730813019</v>
      </c>
      <c r="D39" s="2">
        <f>'Data Summary'!I41</f>
        <v>0.22063188444034035</v>
      </c>
      <c r="E39" s="2">
        <f>'Data Summary'!J41</f>
        <v>1.1914121759778378</v>
      </c>
    </row>
    <row r="40" spans="1:5">
      <c r="A40" t="s">
        <v>42</v>
      </c>
      <c r="B40" s="2">
        <f>'Data Summary'!G42</f>
        <v>0.39138729899155084</v>
      </c>
      <c r="C40" s="2">
        <f>'Data Summary'!H42</f>
        <v>1.2915780866721176</v>
      </c>
      <c r="D40" s="2">
        <f>'Data Summary'!I42</f>
        <v>0.47361477572559368</v>
      </c>
      <c r="E40" s="2">
        <f>'Data Summary'!J42</f>
        <v>2.557519788918206</v>
      </c>
    </row>
    <row r="41" spans="1:5">
      <c r="A41" t="s">
        <v>43</v>
      </c>
      <c r="B41" s="2">
        <f>'Data Summary'!G43</f>
        <v>0.38458831808585503</v>
      </c>
      <c r="C41" s="2">
        <f>'Data Summary'!H43</f>
        <v>1.2691414496833215</v>
      </c>
      <c r="D41" s="2">
        <f>'Data Summary'!I43</f>
        <v>0.40631970260223049</v>
      </c>
      <c r="E41" s="2">
        <f>'Data Summary'!J43</f>
        <v>2.194126394052045</v>
      </c>
    </row>
    <row r="42" spans="1:5">
      <c r="A42" t="s">
        <v>44</v>
      </c>
      <c r="B42" s="2">
        <f>'Data Summary'!G44</f>
        <v>0.35152374202693126</v>
      </c>
      <c r="C42" s="2">
        <f>'Data Summary'!H44</f>
        <v>1.1600283486888729</v>
      </c>
      <c r="D42" s="2">
        <f>'Data Summary'!I44</f>
        <v>0.40692124105011934</v>
      </c>
      <c r="E42" s="2">
        <f>'Data Summary'!J44</f>
        <v>2.1973747016706446</v>
      </c>
    </row>
    <row r="43" spans="1:5">
      <c r="A43" t="s">
        <v>45</v>
      </c>
      <c r="B43" s="2">
        <f>'Data Summary'!G45</f>
        <v>0.3572816643804298</v>
      </c>
      <c r="C43" s="2">
        <f>'Data Summary'!H45</f>
        <v>1.1790294924554183</v>
      </c>
      <c r="D43" s="2">
        <f>'Data Summary'!I45</f>
        <v>0.4254406860409719</v>
      </c>
      <c r="E43" s="2">
        <f>'Data Summary'!J45</f>
        <v>2.2973797046212483</v>
      </c>
    </row>
    <row r="44" spans="1:5">
      <c r="A44" t="s">
        <v>38</v>
      </c>
      <c r="B44" s="2">
        <f>'Data Summary'!G46</f>
        <v>0.33521680766709333</v>
      </c>
      <c r="C44" s="2">
        <f>'Data Summary'!H46</f>
        <v>1.1062154653014078</v>
      </c>
      <c r="D44" s="2">
        <f>'Data Summary'!I46</f>
        <v>0.36426548162219924</v>
      </c>
      <c r="E44" s="2">
        <f>'Data Summary'!J46</f>
        <v>1.9670336007598761</v>
      </c>
    </row>
    <row r="45" spans="1:5">
      <c r="B45" s="7"/>
      <c r="C45" s="7"/>
      <c r="D45" s="7"/>
      <c r="E45" s="7"/>
    </row>
    <row r="46" spans="1:5" ht="75">
      <c r="A46" s="6" t="s">
        <v>2</v>
      </c>
      <c r="B46" s="15" t="s">
        <v>140</v>
      </c>
      <c r="C46" s="15" t="s">
        <v>135</v>
      </c>
      <c r="D46" s="15" t="s">
        <v>136</v>
      </c>
      <c r="E46" s="15" t="s">
        <v>137</v>
      </c>
    </row>
    <row r="47" spans="1:5">
      <c r="A47" t="s">
        <v>46</v>
      </c>
      <c r="B47" s="2">
        <f>'Data Summary'!G49</f>
        <v>0.14169096209912538</v>
      </c>
      <c r="C47" s="2">
        <f>'Data Summary'!H49</f>
        <v>0.46758017492711368</v>
      </c>
      <c r="D47" s="2">
        <f>'Data Summary'!I49</f>
        <v>0.12899458541246417</v>
      </c>
      <c r="E47" s="2">
        <f>'Data Summary'!J49</f>
        <v>0.69657076122730655</v>
      </c>
    </row>
    <row r="48" spans="1:5">
      <c r="A48" t="s">
        <v>119</v>
      </c>
      <c r="B48" s="2">
        <f>'Data Summary'!G50</f>
        <v>0.12512800819252431</v>
      </c>
      <c r="C48" s="2">
        <f>'Data Summary'!H50</f>
        <v>0.41292242703533022</v>
      </c>
      <c r="D48" s="2">
        <f>'Data Summary'!I50</f>
        <v>0.13035071342845714</v>
      </c>
      <c r="E48" s="2">
        <f>'Data Summary'!J50</f>
        <v>0.70389385251366854</v>
      </c>
    </row>
    <row r="49" spans="1:5">
      <c r="A49" t="s">
        <v>48</v>
      </c>
      <c r="B49" s="2">
        <f>'Data Summary'!G51</f>
        <v>8.5320391081100094E-2</v>
      </c>
      <c r="C49" s="2">
        <f>'Data Summary'!H51</f>
        <v>0.28155729056763029</v>
      </c>
      <c r="D49" s="2">
        <f>'Data Summary'!I51</f>
        <v>9.3733096360404916E-2</v>
      </c>
      <c r="E49" s="2">
        <f>'Data Summary'!J51</f>
        <v>0.50615872034618659</v>
      </c>
    </row>
    <row r="50" spans="1:5">
      <c r="A50" t="s">
        <v>49</v>
      </c>
      <c r="B50" s="2">
        <f>'Data Summary'!G52</f>
        <v>0.1222231330436921</v>
      </c>
      <c r="C50" s="2">
        <f>'Data Summary'!H52</f>
        <v>0.40333633904418392</v>
      </c>
      <c r="D50" s="2">
        <f>'Data Summary'!I52</f>
        <v>0.12526253885575064</v>
      </c>
      <c r="E50" s="2">
        <f>'Data Summary'!J52</f>
        <v>0.67641770982105354</v>
      </c>
    </row>
    <row r="51" spans="1:5">
      <c r="A51" t="s">
        <v>50</v>
      </c>
      <c r="B51" s="2">
        <f>'Data Summary'!G53</f>
        <v>0.22430715935334872</v>
      </c>
      <c r="C51" s="2">
        <f>'Data Summary'!H53</f>
        <v>0.74021362586605077</v>
      </c>
      <c r="D51" s="2">
        <f>'Data Summary'!I53</f>
        <v>0.28015143320713898</v>
      </c>
      <c r="E51" s="2">
        <f>'Data Summary'!J53</f>
        <v>1.5128177393185507</v>
      </c>
    </row>
    <row r="52" spans="1:5">
      <c r="A52" t="s">
        <v>51</v>
      </c>
      <c r="B52" s="2">
        <f>'Data Summary'!G54</f>
        <v>0.16510148439866706</v>
      </c>
      <c r="C52" s="2">
        <f>'Data Summary'!H54</f>
        <v>0.5448348985156013</v>
      </c>
      <c r="D52" s="2">
        <f>'Data Summary'!I54</f>
        <v>0.2388255915863278</v>
      </c>
      <c r="E52" s="2">
        <f>'Data Summary'!J54</f>
        <v>1.2896581945661703</v>
      </c>
    </row>
    <row r="53" spans="1:5">
      <c r="A53" t="s">
        <v>120</v>
      </c>
      <c r="B53" s="2">
        <f>'Data Summary'!G55</f>
        <v>0.25511363636363638</v>
      </c>
      <c r="C53" s="2">
        <f>'Data Summary'!H55</f>
        <v>0.84187499999999993</v>
      </c>
      <c r="D53" s="2">
        <f>'Data Summary'!I55</f>
        <v>0.31934566145092463</v>
      </c>
      <c r="E53" s="2">
        <f>'Data Summary'!J55</f>
        <v>1.7244665718349927</v>
      </c>
    </row>
    <row r="54" spans="1:5">
      <c r="A54" t="s">
        <v>121</v>
      </c>
      <c r="B54" s="2">
        <f>'Data Summary'!G56</f>
        <v>0.15609756097560976</v>
      </c>
      <c r="C54" s="2">
        <f>'Data Summary'!H56</f>
        <v>0.51512195121951221</v>
      </c>
      <c r="D54" s="2">
        <f>'Data Summary'!I56</f>
        <v>0.16161616161616163</v>
      </c>
      <c r="E54" s="2">
        <f>'Data Summary'!J56</f>
        <v>0.8727272727272728</v>
      </c>
    </row>
    <row r="55" spans="1:5">
      <c r="A55" t="s">
        <v>54</v>
      </c>
      <c r="B55" s="2">
        <f>'Data Summary'!G57</f>
        <v>0.18932038834951456</v>
      </c>
      <c r="C55" s="2">
        <f>'Data Summary'!H57</f>
        <v>0.62475728155339805</v>
      </c>
      <c r="D55" s="2">
        <f>'Data Summary'!I57</f>
        <v>0.2</v>
      </c>
      <c r="E55" s="2">
        <f>'Data Summary'!J57</f>
        <v>1.08</v>
      </c>
    </row>
    <row r="56" spans="1:5">
      <c r="A56" t="s">
        <v>55</v>
      </c>
      <c r="B56" s="2">
        <f>'Data Summary'!G58</f>
        <v>5.7787738114294863E-2</v>
      </c>
      <c r="C56" s="2">
        <f>'Data Summary'!H58</f>
        <v>0.19069953577717302</v>
      </c>
      <c r="D56" s="2">
        <f>'Data Summary'!I58</f>
        <v>4.7487503288608263E-2</v>
      </c>
      <c r="E56" s="2">
        <f>'Data Summary'!J58</f>
        <v>0.25643251775848463</v>
      </c>
    </row>
    <row r="57" spans="1:5">
      <c r="A57" t="s">
        <v>56</v>
      </c>
      <c r="B57" s="2">
        <f>'Data Summary'!G59</f>
        <v>0.1723076923076923</v>
      </c>
      <c r="C57" s="2">
        <f>'Data Summary'!H59</f>
        <v>0.56861538461538452</v>
      </c>
      <c r="D57" s="2">
        <f>'Data Summary'!I59</f>
        <v>0.17573221757322174</v>
      </c>
      <c r="E57" s="2">
        <f>'Data Summary'!J59</f>
        <v>0.94895397489539746</v>
      </c>
    </row>
    <row r="58" spans="1:5">
      <c r="A58" t="s">
        <v>57</v>
      </c>
      <c r="B58" s="2">
        <f>'Data Summary'!G60</f>
        <v>0.34418604651162793</v>
      </c>
      <c r="C58" s="2">
        <f>'Data Summary'!H60</f>
        <v>1.135813953488372</v>
      </c>
      <c r="D58" s="2">
        <f>'Data Summary'!I60</f>
        <v>0.54256619144602847</v>
      </c>
      <c r="E58" s="2">
        <f>'Data Summary'!J60</f>
        <v>2.9298574338085541</v>
      </c>
    </row>
    <row r="59" spans="1:5">
      <c r="A59" t="s">
        <v>58</v>
      </c>
      <c r="B59" s="2">
        <f>'Data Summary'!G61</f>
        <v>0.13113271535157134</v>
      </c>
      <c r="C59" s="2">
        <f>'Data Summary'!H61</f>
        <v>0.43273796066018533</v>
      </c>
      <c r="D59" s="2">
        <f>'Data Summary'!I61</f>
        <v>0.13190811917216283</v>
      </c>
      <c r="E59" s="2">
        <f>'Data Summary'!J61</f>
        <v>0.71230384352967935</v>
      </c>
    </row>
    <row r="60" spans="1:5">
      <c r="A60" t="s">
        <v>122</v>
      </c>
      <c r="B60" s="2">
        <f>'Data Summary'!G62</f>
        <v>0.15416200074654721</v>
      </c>
      <c r="C60" s="2">
        <f>'Data Summary'!H62</f>
        <v>0.5087346024636058</v>
      </c>
      <c r="D60" s="2">
        <f>'Data Summary'!I62</f>
        <v>0.16269908267206934</v>
      </c>
      <c r="E60" s="2">
        <f>'Data Summary'!J62</f>
        <v>0.8785750464291745</v>
      </c>
    </row>
    <row r="61" spans="1:5">
      <c r="A61" t="s">
        <v>38</v>
      </c>
      <c r="B61" s="2">
        <f>'Data Summary'!G63</f>
        <v>0.14299914377663395</v>
      </c>
      <c r="C61" s="2">
        <f>'Data Summary'!H63</f>
        <v>0.47189717446289203</v>
      </c>
      <c r="D61" s="2">
        <f>'Data Summary'!I63</f>
        <v>0.15240192993496959</v>
      </c>
      <c r="E61" s="2">
        <f>'Data Summary'!J63</f>
        <v>0.82297042164883583</v>
      </c>
    </row>
    <row r="62" spans="1:5">
      <c r="B62" s="7"/>
      <c r="C62" s="7"/>
      <c r="D62" s="7"/>
      <c r="E62" s="7"/>
    </row>
    <row r="63" spans="1:5" ht="75">
      <c r="A63" s="6" t="s">
        <v>3</v>
      </c>
      <c r="B63" s="15" t="s">
        <v>140</v>
      </c>
      <c r="C63" s="15" t="s">
        <v>135</v>
      </c>
      <c r="D63" s="15" t="s">
        <v>136</v>
      </c>
      <c r="E63" s="15" t="s">
        <v>137</v>
      </c>
    </row>
    <row r="64" spans="1:5">
      <c r="A64" t="s">
        <v>60</v>
      </c>
      <c r="B64" s="2">
        <f>'Data Summary'!G66</f>
        <v>0.25448855213309174</v>
      </c>
      <c r="C64" s="2">
        <f>'Data Summary'!H66</f>
        <v>0.83981222203920269</v>
      </c>
      <c r="D64" s="2">
        <f>'Data Summary'!I66</f>
        <v>0.25948941887806515</v>
      </c>
      <c r="E64" s="2">
        <f>'Data Summary'!J66</f>
        <v>1.4012428619415518</v>
      </c>
    </row>
    <row r="65" spans="1:5">
      <c r="A65" t="s">
        <v>61</v>
      </c>
      <c r="B65" s="2">
        <f>'Data Summary'!G67</f>
        <v>0.19019120746763024</v>
      </c>
      <c r="C65" s="2">
        <f>'Data Summary'!H67</f>
        <v>0.62763098464317979</v>
      </c>
      <c r="D65" s="2">
        <f>'Data Summary'!I67</f>
        <v>0.18855181163476248</v>
      </c>
      <c r="E65" s="2">
        <f>'Data Summary'!J67</f>
        <v>1.0181797828277175</v>
      </c>
    </row>
    <row r="66" spans="1:5">
      <c r="A66" t="s">
        <v>62</v>
      </c>
      <c r="B66" s="2">
        <f>'Data Summary'!G68</f>
        <v>0.31974253500713995</v>
      </c>
      <c r="C66" s="2">
        <f>'Data Summary'!H68</f>
        <v>1.0551503655235619</v>
      </c>
      <c r="D66" s="2">
        <f>'Data Summary'!I68</f>
        <v>0.34459630182611689</v>
      </c>
      <c r="E66" s="2">
        <f>'Data Summary'!J68</f>
        <v>1.8608200298610316</v>
      </c>
    </row>
    <row r="67" spans="1:5">
      <c r="A67" t="s">
        <v>63</v>
      </c>
      <c r="B67" s="2">
        <f>'Data Summary'!G69</f>
        <v>3.200684987360352E-2</v>
      </c>
      <c r="C67" s="2">
        <f>'Data Summary'!H69</f>
        <v>0.10562260458289162</v>
      </c>
      <c r="D67" s="2">
        <f>'Data Summary'!I69</f>
        <v>1.9822481471661428E-2</v>
      </c>
      <c r="E67" s="2">
        <f>'Data Summary'!J69</f>
        <v>0.10704139994697172</v>
      </c>
    </row>
    <row r="68" spans="1:5">
      <c r="A68" t="s">
        <v>64</v>
      </c>
      <c r="B68" s="2">
        <f>'Data Summary'!G70</f>
        <v>0.29758059538749565</v>
      </c>
      <c r="C68" s="2">
        <f>'Data Summary'!H70</f>
        <v>0.98201596477873554</v>
      </c>
      <c r="D68" s="2">
        <f>'Data Summary'!I70</f>
        <v>0.37363417973290625</v>
      </c>
      <c r="E68" s="2">
        <f>'Data Summary'!J70</f>
        <v>2.0176245705576941</v>
      </c>
    </row>
    <row r="69" spans="1:5">
      <c r="A69" t="s">
        <v>65</v>
      </c>
      <c r="B69" s="2">
        <f>'Data Summary'!G71</f>
        <v>0.18089474401136429</v>
      </c>
      <c r="C69" s="2">
        <f>'Data Summary'!H71</f>
        <v>0.59695265523750218</v>
      </c>
      <c r="D69" s="2">
        <f>'Data Summary'!I71</f>
        <v>0.16870837189887661</v>
      </c>
      <c r="E69" s="2">
        <f>'Data Summary'!J71</f>
        <v>0.91102520825393374</v>
      </c>
    </row>
    <row r="70" spans="1:5">
      <c r="A70" t="s">
        <v>66</v>
      </c>
      <c r="B70" s="2">
        <f>'Data Summary'!G72</f>
        <v>0.33437288565629231</v>
      </c>
      <c r="C70" s="2">
        <f>'Data Summary'!H72</f>
        <v>1.1034305226657646</v>
      </c>
      <c r="D70" s="2">
        <f>'Data Summary'!I72</f>
        <v>0.39404736691292808</v>
      </c>
      <c r="E70" s="2">
        <f>'Data Summary'!J72</f>
        <v>2.1278557813298118</v>
      </c>
    </row>
    <row r="71" spans="1:5">
      <c r="A71" t="s">
        <v>67</v>
      </c>
      <c r="B71" s="2">
        <f>'Data Summary'!G73</f>
        <v>0.12770380127189282</v>
      </c>
      <c r="C71" s="2">
        <f>'Data Summary'!H73</f>
        <v>0.42142254419724628</v>
      </c>
      <c r="D71" s="2">
        <f>'Data Summary'!I73</f>
        <v>0.12099998049960024</v>
      </c>
      <c r="E71" s="2">
        <f>'Data Summary'!J73</f>
        <v>0.65339989469784132</v>
      </c>
    </row>
    <row r="72" spans="1:5">
      <c r="A72" t="s">
        <v>68</v>
      </c>
      <c r="B72" s="2">
        <f>'Data Summary'!G74</f>
        <v>5.1269765213224724E-2</v>
      </c>
      <c r="C72" s="2">
        <f>'Data Summary'!H74</f>
        <v>0.1691902252036416</v>
      </c>
      <c r="D72" s="2">
        <f>'Data Summary'!I74</f>
        <v>3.6253630203291386E-2</v>
      </c>
      <c r="E72" s="2">
        <f>'Data Summary'!J74</f>
        <v>0.1957696030977735</v>
      </c>
    </row>
    <row r="73" spans="1:5">
      <c r="A73" t="s">
        <v>69</v>
      </c>
      <c r="B73" s="2">
        <f>'Data Summary'!G75</f>
        <v>5.8887283236994221E-2</v>
      </c>
      <c r="C73" s="2">
        <f>'Data Summary'!H75</f>
        <v>0.1943280346820809</v>
      </c>
      <c r="D73" s="2">
        <f>'Data Summary'!I75</f>
        <v>6.1599508715574659E-2</v>
      </c>
      <c r="E73" s="2">
        <f>'Data Summary'!J75</f>
        <v>0.33263734706410319</v>
      </c>
    </row>
    <row r="74" spans="1:5">
      <c r="A74" t="s">
        <v>70</v>
      </c>
      <c r="B74" s="2">
        <f>'Data Summary'!G76</f>
        <v>0.21989628431419192</v>
      </c>
      <c r="C74" s="2">
        <f>'Data Summary'!H76</f>
        <v>0.72565773823683333</v>
      </c>
      <c r="D74" s="2">
        <f>'Data Summary'!I76</f>
        <v>0.2135464793938274</v>
      </c>
      <c r="E74" s="2">
        <f>'Data Summary'!J76</f>
        <v>1.153150988726668</v>
      </c>
    </row>
    <row r="75" spans="1:5">
      <c r="A75" t="s">
        <v>71</v>
      </c>
      <c r="B75" s="2">
        <f>'Data Summary'!G77</f>
        <v>0.31612175267979475</v>
      </c>
      <c r="C75" s="2">
        <f>'Data Summary'!H77</f>
        <v>1.0432017838433227</v>
      </c>
      <c r="D75" s="2">
        <f>'Data Summary'!I77</f>
        <v>0.32098529692572081</v>
      </c>
      <c r="E75" s="2">
        <f>'Data Summary'!J77</f>
        <v>1.7333206033988926</v>
      </c>
    </row>
    <row r="76" spans="1:5">
      <c r="A76" t="s">
        <v>123</v>
      </c>
      <c r="B76" s="2">
        <f>'Data Summary'!G78</f>
        <v>0.34040708386621288</v>
      </c>
      <c r="C76" s="2">
        <f>'Data Summary'!H78</f>
        <v>1.1233433767585026</v>
      </c>
      <c r="D76" s="2">
        <f>'Data Summary'!I78</f>
        <v>0.39100664790976769</v>
      </c>
      <c r="E76" s="2">
        <f>'Data Summary'!J78</f>
        <v>2.1114358987127457</v>
      </c>
    </row>
    <row r="77" spans="1:5">
      <c r="A77" t="s">
        <v>73</v>
      </c>
      <c r="B77" s="2">
        <f>'Data Summary'!G79</f>
        <v>7.6404048422306012E-2</v>
      </c>
      <c r="C77" s="2">
        <f>'Data Summary'!H79</f>
        <v>0.25213335979360985</v>
      </c>
      <c r="D77" s="2">
        <f>'Data Summary'!I79</f>
        <v>5.6986382474837179E-2</v>
      </c>
      <c r="E77" s="2">
        <f>'Data Summary'!J79</f>
        <v>0.30772646536412079</v>
      </c>
    </row>
    <row r="78" spans="1:5">
      <c r="A78" t="s">
        <v>124</v>
      </c>
      <c r="B78" s="2">
        <f>'Data Summary'!G80</f>
        <v>0.33142270159219311</v>
      </c>
      <c r="C78" s="2">
        <f>'Data Summary'!H80</f>
        <v>1.0936949152542372</v>
      </c>
      <c r="D78" s="2">
        <f>'Data Summary'!I80</f>
        <v>0.33286563222185539</v>
      </c>
      <c r="E78" s="2">
        <f>'Data Summary'!J80</f>
        <v>1.7974744139980194</v>
      </c>
    </row>
    <row r="79" spans="1:5">
      <c r="A79" t="s">
        <v>125</v>
      </c>
      <c r="B79" s="2">
        <f>'Data Summary'!G81</f>
        <v>0.2474122566493008</v>
      </c>
      <c r="C79" s="2">
        <f>'Data Summary'!H81</f>
        <v>0.8164604469426926</v>
      </c>
      <c r="D79" s="2">
        <f>'Data Summary'!I81</f>
        <v>0.2557167401739377</v>
      </c>
      <c r="E79" s="2">
        <f>'Data Summary'!J81</f>
        <v>1.3808703969392635</v>
      </c>
    </row>
    <row r="80" spans="1:5">
      <c r="A80" t="s">
        <v>126</v>
      </c>
      <c r="B80" s="2">
        <f>'Data Summary'!G82</f>
        <v>0.19084536958368734</v>
      </c>
      <c r="C80" s="2">
        <f>'Data Summary'!H82</f>
        <v>0.62978971962616814</v>
      </c>
      <c r="D80" s="2">
        <f>'Data Summary'!I82</f>
        <v>0.18531504589048159</v>
      </c>
      <c r="E80" s="2">
        <f>'Data Summary'!J82</f>
        <v>1.0007012478086006</v>
      </c>
    </row>
    <row r="81" spans="1:5">
      <c r="A81" t="s">
        <v>77</v>
      </c>
      <c r="B81" s="2">
        <f>'Data Summary'!G83</f>
        <v>0.10196870267541645</v>
      </c>
      <c r="C81" s="2">
        <f>'Data Summary'!H83</f>
        <v>0.33649671882887427</v>
      </c>
      <c r="D81" s="2">
        <f>'Data Summary'!I83</f>
        <v>7.5863795693540306E-2</v>
      </c>
      <c r="E81" s="2">
        <f>'Data Summary'!J83</f>
        <v>0.40966449674511773</v>
      </c>
    </row>
    <row r="82" spans="1:5">
      <c r="A82" t="s">
        <v>78</v>
      </c>
      <c r="B82" s="2">
        <f>'Data Summary'!G84</f>
        <v>3.1191437971098988E-2</v>
      </c>
      <c r="C82" s="2">
        <f>'Data Summary'!H84</f>
        <v>0.10293174530462666</v>
      </c>
      <c r="D82" s="2">
        <f>'Data Summary'!I84</f>
        <v>2.1902506067783725E-2</v>
      </c>
      <c r="E82" s="2">
        <f>'Data Summary'!J84</f>
        <v>0.11827353276603211</v>
      </c>
    </row>
    <row r="83" spans="1:5">
      <c r="A83" t="s">
        <v>79</v>
      </c>
      <c r="B83" s="2">
        <f>'Data Summary'!G85</f>
        <v>0.13750754982887053</v>
      </c>
      <c r="C83" s="2">
        <f>'Data Summary'!H85</f>
        <v>0.45377491443527279</v>
      </c>
      <c r="D83" s="2">
        <f>'Data Summary'!I85</f>
        <v>0.12294122941229413</v>
      </c>
      <c r="E83" s="2">
        <f>'Data Summary'!J85</f>
        <v>0.66388263882638821</v>
      </c>
    </row>
    <row r="84" spans="1:5">
      <c r="A84" t="s">
        <v>38</v>
      </c>
      <c r="B84" s="2">
        <f>'Data Summary'!G86</f>
        <v>0.23357089697798017</v>
      </c>
      <c r="C84" s="2">
        <f>'Data Summary'!H86</f>
        <v>0.77078396002733451</v>
      </c>
      <c r="D84" s="2">
        <f>'Data Summary'!I86</f>
        <v>0.22987048878808383</v>
      </c>
      <c r="E84" s="2">
        <f>'Data Summary'!J86</f>
        <v>1.2413006394556527</v>
      </c>
    </row>
    <row r="85" spans="1:5">
      <c r="B85" s="7"/>
      <c r="C85" s="7"/>
      <c r="D85" s="7"/>
      <c r="E85" s="7"/>
    </row>
    <row r="86" spans="1:5" ht="75">
      <c r="A86" s="6" t="s">
        <v>4</v>
      </c>
      <c r="B86" s="15" t="s">
        <v>140</v>
      </c>
      <c r="C86" s="15" t="s">
        <v>135</v>
      </c>
      <c r="D86" s="15" t="s">
        <v>136</v>
      </c>
      <c r="E86" s="15" t="s">
        <v>137</v>
      </c>
    </row>
    <row r="87" spans="1:5">
      <c r="A87" t="s">
        <v>80</v>
      </c>
      <c r="B87" s="2">
        <f>'Data Summary'!G89</f>
        <v>7.8888698336477443E-3</v>
      </c>
      <c r="C87" s="2">
        <f>'Data Summary'!H89</f>
        <v>2.6033270451037559E-2</v>
      </c>
      <c r="D87" s="2">
        <f>'Data Summary'!I89</f>
        <v>4.7961630695443642E-3</v>
      </c>
      <c r="E87" s="2">
        <f>'Data Summary'!J89</f>
        <v>2.5899280575539568E-2</v>
      </c>
    </row>
    <row r="88" spans="1:5">
      <c r="A88" t="s">
        <v>81</v>
      </c>
      <c r="B88" s="2">
        <f>'Data Summary'!G90</f>
        <v>6.0750853242320817E-2</v>
      </c>
      <c r="C88" s="2">
        <f>'Data Summary'!H90</f>
        <v>0.2004778156996587</v>
      </c>
      <c r="D88" s="2">
        <f>'Data Summary'!I90</f>
        <v>5.2368343630479555E-2</v>
      </c>
      <c r="E88" s="2">
        <f>'Data Summary'!J90</f>
        <v>0.28278905560458956</v>
      </c>
    </row>
    <row r="89" spans="1:5">
      <c r="A89" t="s">
        <v>82</v>
      </c>
      <c r="B89" s="2">
        <f>'Data Summary'!G91</f>
        <v>0.26438656691230239</v>
      </c>
      <c r="C89" s="2">
        <f>'Data Summary'!H91</f>
        <v>0.87247567081059796</v>
      </c>
      <c r="D89" s="2">
        <f>'Data Summary'!I91</f>
        <v>0.25699912510936135</v>
      </c>
      <c r="E89" s="2">
        <f>'Data Summary'!J91</f>
        <v>1.3877952755905512</v>
      </c>
    </row>
    <row r="90" spans="1:5">
      <c r="A90" t="s">
        <v>83</v>
      </c>
      <c r="B90" s="2">
        <f>'Data Summary'!G92</f>
        <v>2.2568511552928532E-2</v>
      </c>
      <c r="C90" s="2">
        <f>'Data Summary'!H92</f>
        <v>7.447608812466415E-2</v>
      </c>
      <c r="D90" s="2">
        <f>'Data Summary'!I92</f>
        <v>2.0070725413361367E-2</v>
      </c>
      <c r="E90" s="2">
        <f>'Data Summary'!J92</f>
        <v>0.1083819172321514</v>
      </c>
    </row>
    <row r="91" spans="1:5">
      <c r="A91" t="s">
        <v>84</v>
      </c>
      <c r="B91" s="2">
        <f>'Data Summary'!G93</f>
        <v>4.5361694569030594E-2</v>
      </c>
      <c r="C91" s="2">
        <f>'Data Summary'!H93</f>
        <v>0.14969359207780097</v>
      </c>
      <c r="D91" s="2">
        <f>'Data Summary'!I93</f>
        <v>3.473898996769257E-2</v>
      </c>
      <c r="E91" s="2">
        <f>'Data Summary'!J93</f>
        <v>0.18759054582553988</v>
      </c>
    </row>
    <row r="92" spans="1:5">
      <c r="A92" t="s">
        <v>85</v>
      </c>
      <c r="B92" s="2">
        <f>'Data Summary'!G94</f>
        <v>0.1885203082147055</v>
      </c>
      <c r="C92" s="2">
        <f>'Data Summary'!H94</f>
        <v>0.62211701710852807</v>
      </c>
      <c r="D92" s="2">
        <f>'Data Summary'!I94</f>
        <v>0.18038113089659483</v>
      </c>
      <c r="E92" s="2">
        <f>'Data Summary'!J94</f>
        <v>0.97405810684161209</v>
      </c>
    </row>
    <row r="93" spans="1:5">
      <c r="A93" t="s">
        <v>86</v>
      </c>
      <c r="B93" s="2">
        <f>'Data Summary'!G95</f>
        <v>0.19530928542038128</v>
      </c>
      <c r="C93" s="2">
        <f>'Data Summary'!H95</f>
        <v>0.64452064188725822</v>
      </c>
      <c r="D93" s="2">
        <f>'Data Summary'!I95</f>
        <v>0.17833437695679399</v>
      </c>
      <c r="E93" s="2">
        <f>'Data Summary'!J95</f>
        <v>0.9630056355666875</v>
      </c>
    </row>
    <row r="94" spans="1:5">
      <c r="A94" t="s">
        <v>87</v>
      </c>
      <c r="B94" s="2">
        <f>'Data Summary'!G96</f>
        <v>0.24953139643861294</v>
      </c>
      <c r="C94" s="2">
        <f>'Data Summary'!H96</f>
        <v>0.82345360824742253</v>
      </c>
      <c r="D94" s="2">
        <f>'Data Summary'!I96</f>
        <v>0.2358281665190434</v>
      </c>
      <c r="E94" s="2">
        <f>'Data Summary'!J96</f>
        <v>1.2734720992028346</v>
      </c>
    </row>
    <row r="95" spans="1:5">
      <c r="A95" t="s">
        <v>88</v>
      </c>
      <c r="B95" s="2">
        <f>'Data Summary'!G97</f>
        <v>0.2181750140335558</v>
      </c>
      <c r="C95" s="2">
        <f>'Data Summary'!H97</f>
        <v>0.71997754631073407</v>
      </c>
      <c r="D95" s="2">
        <f>'Data Summary'!I97</f>
        <v>0.20428663201541786</v>
      </c>
      <c r="E95" s="2">
        <f>'Data Summary'!J97</f>
        <v>1.1031478128832566</v>
      </c>
    </row>
    <row r="96" spans="1:5">
      <c r="A96" t="s">
        <v>89</v>
      </c>
      <c r="B96" s="2">
        <f>'Data Summary'!G98</f>
        <v>3.3362598770851626E-2</v>
      </c>
      <c r="C96" s="2">
        <f>'Data Summary'!H98</f>
        <v>0.11009657594381035</v>
      </c>
      <c r="D96" s="2">
        <f>'Data Summary'!I98</f>
        <v>2.3355869698832205E-2</v>
      </c>
      <c r="E96" s="2">
        <f>'Data Summary'!J98</f>
        <v>0.12612169637369391</v>
      </c>
    </row>
    <row r="97" spans="1:5">
      <c r="A97" t="s">
        <v>90</v>
      </c>
      <c r="B97" s="2">
        <f>'Data Summary'!G99</f>
        <v>8.2105263157894737E-2</v>
      </c>
      <c r="C97" s="2">
        <f>'Data Summary'!H99</f>
        <v>0.27094736842105266</v>
      </c>
      <c r="D97" s="2">
        <f>'Data Summary'!I99</f>
        <v>6.3725490196078427E-2</v>
      </c>
      <c r="E97" s="2">
        <f>'Data Summary'!J99</f>
        <v>0.34411764705882353</v>
      </c>
    </row>
    <row r="98" spans="1:5">
      <c r="A98" t="s">
        <v>91</v>
      </c>
      <c r="B98" s="2">
        <f>'Data Summary'!G100</f>
        <v>0.17499999999999999</v>
      </c>
      <c r="C98" s="2">
        <f>'Data Summary'!H100</f>
        <v>0.57750000000000001</v>
      </c>
      <c r="D98" s="2">
        <f>'Data Summary'!I100</f>
        <v>0.17000999154561525</v>
      </c>
      <c r="E98" s="2">
        <f>'Data Summary'!J100</f>
        <v>0.91805395434632242</v>
      </c>
    </row>
    <row r="99" spans="1:5">
      <c r="A99" t="s">
        <v>92</v>
      </c>
      <c r="B99" s="2">
        <f>'Data Summary'!G101</f>
        <v>0.32209418124911082</v>
      </c>
      <c r="C99" s="2">
        <f>'Data Summary'!H101</f>
        <v>1.0629107981220658</v>
      </c>
      <c r="D99" s="2">
        <f>'Data Summary'!I101</f>
        <v>0.30836284391174068</v>
      </c>
      <c r="E99" s="2">
        <f>'Data Summary'!J101</f>
        <v>1.6651593571233998</v>
      </c>
    </row>
    <row r="100" spans="1:5">
      <c r="A100" t="s">
        <v>93</v>
      </c>
      <c r="B100" s="2">
        <f>'Data Summary'!G102</f>
        <v>3.591160220994475E-2</v>
      </c>
      <c r="C100" s="2">
        <f>'Data Summary'!H102</f>
        <v>0.11850828729281768</v>
      </c>
      <c r="D100" s="2">
        <f>'Data Summary'!I102</f>
        <v>3.3591731266149873E-2</v>
      </c>
      <c r="E100" s="2">
        <f>'Data Summary'!J102</f>
        <v>0.18139534883720931</v>
      </c>
    </row>
    <row r="101" spans="1:5">
      <c r="A101" t="s">
        <v>94</v>
      </c>
      <c r="B101" s="2">
        <f>'Data Summary'!G103</f>
        <v>0.17262759924385634</v>
      </c>
      <c r="C101" s="2">
        <f>'Data Summary'!H103</f>
        <v>0.5696710775047259</v>
      </c>
      <c r="D101" s="2">
        <f>'Data Summary'!I103</f>
        <v>0.16515951674744991</v>
      </c>
      <c r="E101" s="2">
        <f>'Data Summary'!J103</f>
        <v>0.89186139043622947</v>
      </c>
    </row>
    <row r="102" spans="1:5">
      <c r="A102" t="s">
        <v>95</v>
      </c>
      <c r="B102" s="2">
        <f>'Data Summary'!G104</f>
        <v>0.12524633238449748</v>
      </c>
      <c r="C102" s="2">
        <f>'Data Summary'!H104</f>
        <v>0.41331289686884165</v>
      </c>
      <c r="D102" s="2">
        <f>'Data Summary'!I104</f>
        <v>0.12712523613734861</v>
      </c>
      <c r="E102" s="2">
        <f>'Data Summary'!J104</f>
        <v>0.68647627514168252</v>
      </c>
    </row>
    <row r="103" spans="1:5">
      <c r="A103" t="s">
        <v>127</v>
      </c>
      <c r="B103" s="2">
        <f>'Data Summary'!G105</f>
        <v>0.18309990662931838</v>
      </c>
      <c r="C103" s="2">
        <f>'Data Summary'!H105</f>
        <v>0.60422969187675069</v>
      </c>
      <c r="D103" s="2">
        <f>'Data Summary'!I105</f>
        <v>0.17814316860465115</v>
      </c>
      <c r="E103" s="2">
        <f>'Data Summary'!J105</f>
        <v>0.96197311046511635</v>
      </c>
    </row>
    <row r="104" spans="1:5">
      <c r="A104" t="s">
        <v>97</v>
      </c>
      <c r="B104" s="2">
        <f>'Data Summary'!G106</f>
        <v>0.36494551115723922</v>
      </c>
      <c r="C104" s="2">
        <f>'Data Summary'!H106</f>
        <v>1.2043201868188893</v>
      </c>
      <c r="D104" s="2">
        <f>'Data Summary'!I106</f>
        <v>0.35388099131966283</v>
      </c>
      <c r="E104" s="2">
        <f>'Data Summary'!J106</f>
        <v>1.9109573531261794</v>
      </c>
    </row>
    <row r="105" spans="1:5">
      <c r="A105" t="s">
        <v>98</v>
      </c>
      <c r="B105" s="2">
        <f>'Data Summary'!G107</f>
        <v>0.11813904861474124</v>
      </c>
      <c r="C105" s="2">
        <f>'Data Summary'!H107</f>
        <v>0.38985886042864609</v>
      </c>
      <c r="D105" s="2">
        <f>'Data Summary'!I107</f>
        <v>9.9144549243255095E-2</v>
      </c>
      <c r="E105" s="2">
        <f>'Data Summary'!J107</f>
        <v>0.53538056591357752</v>
      </c>
    </row>
    <row r="106" spans="1:5">
      <c r="A106" t="s">
        <v>99</v>
      </c>
      <c r="B106" s="2">
        <f>'Data Summary'!G108</f>
        <v>0.12492563950029745</v>
      </c>
      <c r="C106" s="2">
        <f>'Data Summary'!H108</f>
        <v>0.41225461035098154</v>
      </c>
      <c r="D106" s="2">
        <f>'Data Summary'!I108</f>
        <v>0.11223422795399093</v>
      </c>
      <c r="E106" s="2">
        <f>'Data Summary'!J108</f>
        <v>0.60606483095155106</v>
      </c>
    </row>
    <row r="107" spans="1:5">
      <c r="A107" t="s">
        <v>100</v>
      </c>
      <c r="B107" s="2">
        <f>'Data Summary'!G109</f>
        <v>0.25010651896037495</v>
      </c>
      <c r="C107" s="2">
        <f>'Data Summary'!H109</f>
        <v>0.82535151256923722</v>
      </c>
      <c r="D107" s="2">
        <f>'Data Summary'!I109</f>
        <v>0.23186306780776827</v>
      </c>
      <c r="E107" s="2">
        <f>'Data Summary'!J109</f>
        <v>1.2520605661619488</v>
      </c>
    </row>
    <row r="108" spans="1:5">
      <c r="A108" t="s">
        <v>38</v>
      </c>
      <c r="B108" s="2">
        <f>'Data Summary'!G110</f>
        <v>0.15203976620270115</v>
      </c>
      <c r="C108" s="2">
        <f>'Data Summary'!H110</f>
        <v>0.50173122846891383</v>
      </c>
      <c r="D108" s="2">
        <f>'Data Summary'!I110</f>
        <v>0.1352448007238693</v>
      </c>
      <c r="E108" s="2">
        <f>'Data Summary'!J110</f>
        <v>0.73032192390889428</v>
      </c>
    </row>
    <row r="109" spans="1:5">
      <c r="B109" s="7"/>
      <c r="C109" s="7"/>
      <c r="D109" s="7"/>
      <c r="E109" s="7"/>
    </row>
    <row r="110" spans="1:5" ht="75">
      <c r="A110" s="6" t="s">
        <v>5</v>
      </c>
      <c r="B110" s="15" t="s">
        <v>140</v>
      </c>
      <c r="C110" s="15" t="s">
        <v>135</v>
      </c>
      <c r="D110" s="15" t="s">
        <v>136</v>
      </c>
      <c r="E110" s="15" t="s">
        <v>137</v>
      </c>
    </row>
    <row r="111" spans="1:5">
      <c r="A111" t="s">
        <v>101</v>
      </c>
      <c r="B111" s="2">
        <f>'Data Summary'!G113</f>
        <v>0.20390282755874153</v>
      </c>
      <c r="C111" s="2">
        <f>'Data Summary'!H113</f>
        <v>0.672879330943847</v>
      </c>
      <c r="D111" s="2">
        <f>'Data Summary'!I113</f>
        <v>0.21358053302433372</v>
      </c>
      <c r="E111" s="2">
        <f>'Data Summary'!J113</f>
        <v>1.1533348783314021</v>
      </c>
    </row>
    <row r="112" spans="1:5">
      <c r="A112" t="s">
        <v>102</v>
      </c>
      <c r="B112" s="2">
        <f>'Data Summary'!G114</f>
        <v>0.18650363720786256</v>
      </c>
      <c r="C112" s="2">
        <f>'Data Summary'!H114</f>
        <v>0.61546200278594643</v>
      </c>
      <c r="D112" s="2">
        <f>'Data Summary'!I114</f>
        <v>0.189873417721519</v>
      </c>
      <c r="E112" s="2">
        <f>'Data Summary'!J114</f>
        <v>1.0253164556962027</v>
      </c>
    </row>
    <row r="113" spans="1:5">
      <c r="A113" t="s">
        <v>103</v>
      </c>
      <c r="B113" s="2">
        <f>'Data Summary'!G115</f>
        <v>0.24657617813024249</v>
      </c>
      <c r="C113" s="2">
        <f>'Data Summary'!H115</f>
        <v>0.81370138782980017</v>
      </c>
      <c r="D113" s="2">
        <f>'Data Summary'!I115</f>
        <v>0.27874900865487395</v>
      </c>
      <c r="E113" s="2">
        <f>'Data Summary'!J115</f>
        <v>1.5052446467363194</v>
      </c>
    </row>
    <row r="114" spans="1:5">
      <c r="A114" t="s">
        <v>104</v>
      </c>
      <c r="B114" s="2">
        <f>'Data Summary'!G116</f>
        <v>0.12572728978978978</v>
      </c>
      <c r="C114" s="2">
        <f>'Data Summary'!H116</f>
        <v>0.41490005630630628</v>
      </c>
      <c r="D114" s="2">
        <f>'Data Summary'!I116</f>
        <v>0.12932261878906345</v>
      </c>
      <c r="E114" s="2">
        <f>'Data Summary'!J116</f>
        <v>0.69834214146094264</v>
      </c>
    </row>
    <row r="115" spans="1:5">
      <c r="A115" t="s">
        <v>128</v>
      </c>
      <c r="B115" s="2">
        <f>'Data Summary'!G117</f>
        <v>3.6874999999999998E-2</v>
      </c>
      <c r="C115" s="2">
        <f>'Data Summary'!H117</f>
        <v>0.12168749999999999</v>
      </c>
      <c r="D115" s="2">
        <f>'Data Summary'!I117</f>
        <v>2.761525860051486E-2</v>
      </c>
      <c r="E115" s="2">
        <f>'Data Summary'!J117</f>
        <v>0.14912239644278028</v>
      </c>
    </row>
    <row r="116" spans="1:5">
      <c r="A116" t="s">
        <v>129</v>
      </c>
      <c r="B116" s="2">
        <f>'Data Summary'!G118</f>
        <v>0.18226946798375371</v>
      </c>
      <c r="C116" s="2">
        <f>'Data Summary'!H118</f>
        <v>0.60148924434638718</v>
      </c>
      <c r="D116" s="2">
        <f>'Data Summary'!I118</f>
        <v>0.20333389271130503</v>
      </c>
      <c r="E116" s="2">
        <f>'Data Summary'!J118</f>
        <v>1.0980030206410474</v>
      </c>
    </row>
    <row r="117" spans="1:5">
      <c r="A117" t="s">
        <v>38</v>
      </c>
      <c r="B117" s="2">
        <f>'Data Summary'!G119</f>
        <v>0.17766847092545954</v>
      </c>
      <c r="C117" s="2">
        <f>'Data Summary'!H119</f>
        <v>0.58630595405401642</v>
      </c>
      <c r="D117" s="2">
        <f>'Data Summary'!I119</f>
        <v>0.18575470806025735</v>
      </c>
      <c r="E117" s="2">
        <f>'Data Summary'!J119</f>
        <v>1.0030754235253898</v>
      </c>
    </row>
    <row r="118" spans="1:5">
      <c r="B118" s="7"/>
      <c r="C118" s="7"/>
      <c r="D118" s="7"/>
      <c r="E118" s="7"/>
    </row>
    <row r="119" spans="1:5" ht="75">
      <c r="A119" s="6" t="s">
        <v>6</v>
      </c>
      <c r="B119" s="15" t="s">
        <v>140</v>
      </c>
      <c r="C119" s="15" t="s">
        <v>135</v>
      </c>
      <c r="D119" s="15" t="s">
        <v>136</v>
      </c>
      <c r="E119" s="15" t="s">
        <v>137</v>
      </c>
    </row>
    <row r="120" spans="1:5">
      <c r="A120" t="s">
        <v>107</v>
      </c>
      <c r="B120" s="2">
        <f>'Data Summary'!G122</f>
        <v>0.32655305112699284</v>
      </c>
      <c r="C120" s="2">
        <f>'Data Summary'!H122</f>
        <v>1.0776250687190763</v>
      </c>
      <c r="D120" s="2">
        <f>'Data Summary'!I122</f>
        <v>0.3707865168539326</v>
      </c>
      <c r="E120" s="2">
        <f>'Data Summary'!J122</f>
        <v>2.0022471910112363</v>
      </c>
    </row>
    <row r="121" spans="1:5">
      <c r="A121" t="s">
        <v>108</v>
      </c>
      <c r="B121" s="2">
        <f>'Data Summary'!G123</f>
        <v>0.33529048207663781</v>
      </c>
      <c r="C121" s="2">
        <f>'Data Summary'!H123</f>
        <v>1.1064585908529048</v>
      </c>
      <c r="D121" s="2">
        <f>'Data Summary'!I123</f>
        <v>0.39545620216255617</v>
      </c>
      <c r="E121" s="2">
        <f>'Data Summary'!J123</f>
        <v>2.1354634916778035</v>
      </c>
    </row>
    <row r="122" spans="1:5">
      <c r="A122" t="s">
        <v>109</v>
      </c>
      <c r="B122" s="2">
        <f>'Data Summary'!G124</f>
        <v>0.22905554590786176</v>
      </c>
      <c r="C122" s="2">
        <f>'Data Summary'!H124</f>
        <v>0.75588330149594374</v>
      </c>
      <c r="D122" s="2">
        <f>'Data Summary'!I124</f>
        <v>0.22853394717952527</v>
      </c>
      <c r="E122" s="2">
        <f>'Data Summary'!J124</f>
        <v>1.2340833147694366</v>
      </c>
    </row>
    <row r="123" spans="1:5">
      <c r="A123" t="s">
        <v>110</v>
      </c>
      <c r="B123" s="2">
        <f>'Data Summary'!G125</f>
        <v>4.6232085067036521E-2</v>
      </c>
      <c r="C123" s="2">
        <f>'Data Summary'!H125</f>
        <v>0.15256588072122051</v>
      </c>
      <c r="D123" s="2">
        <f>'Data Summary'!I125</f>
        <v>3.55998576005696E-2</v>
      </c>
      <c r="E123" s="2">
        <f>'Data Summary'!J125</f>
        <v>0.19223923104307586</v>
      </c>
    </row>
    <row r="124" spans="1:5">
      <c r="A124" t="s">
        <v>130</v>
      </c>
      <c r="B124" s="2">
        <f>'Data Summary'!G126</f>
        <v>0.30516615470538955</v>
      </c>
      <c r="C124" s="2">
        <f>'Data Summary'!H126</f>
        <v>1.0070483105277854</v>
      </c>
      <c r="D124" s="2">
        <f>'Data Summary'!I126</f>
        <v>0.36884028621574189</v>
      </c>
      <c r="E124" s="2">
        <f>'Data Summary'!J126</f>
        <v>1.9917375455650064</v>
      </c>
    </row>
    <row r="125" spans="1:5">
      <c r="A125" t="s">
        <v>131</v>
      </c>
      <c r="B125" s="2">
        <f>'Data Summary'!G127</f>
        <v>0.30313820156910076</v>
      </c>
      <c r="C125" s="2">
        <f>'Data Summary'!H127</f>
        <v>1.0003560651780325</v>
      </c>
      <c r="D125" s="2">
        <f>'Data Summary'!I127</f>
        <v>0.37022295927768567</v>
      </c>
      <c r="E125" s="2">
        <f>'Data Summary'!J127</f>
        <v>1.9992039800995025</v>
      </c>
    </row>
    <row r="126" spans="1:5">
      <c r="A126" t="s">
        <v>113</v>
      </c>
      <c r="B126" s="2">
        <f>'Data Summary'!G128</f>
        <v>0.31851851851851853</v>
      </c>
      <c r="C126" s="2">
        <f>'Data Summary'!H128</f>
        <v>1.0511111111111111</v>
      </c>
      <c r="D126" s="2">
        <f>'Data Summary'!I128</f>
        <v>0.35958188153310106</v>
      </c>
      <c r="E126" s="2">
        <f>'Data Summary'!J128</f>
        <v>1.9417421602787459</v>
      </c>
    </row>
    <row r="127" spans="1:5">
      <c r="A127" t="s">
        <v>114</v>
      </c>
      <c r="B127" s="2">
        <f>'Data Summary'!G129</f>
        <v>0.34662508353753618</v>
      </c>
      <c r="C127" s="2">
        <f>'Data Summary'!H129</f>
        <v>1.1438627756738693</v>
      </c>
      <c r="D127" s="2">
        <f>'Data Summary'!I129</f>
        <v>0.39866769151934411</v>
      </c>
      <c r="E127" s="2">
        <f>'Data Summary'!J129</f>
        <v>2.1528055342044583</v>
      </c>
    </row>
    <row r="128" spans="1:5">
      <c r="A128" t="s">
        <v>115</v>
      </c>
      <c r="B128" s="2">
        <f>'Data Summary'!G130</f>
        <v>0.32940685045948204</v>
      </c>
      <c r="C128" s="2">
        <f>'Data Summary'!H130</f>
        <v>1.0870426065162906</v>
      </c>
      <c r="D128" s="2">
        <f>'Data Summary'!I130</f>
        <v>0.38162988772744871</v>
      </c>
      <c r="E128" s="2">
        <f>'Data Summary'!J130</f>
        <v>2.060801393728223</v>
      </c>
    </row>
    <row r="129" spans="1:5">
      <c r="A129" t="s">
        <v>116</v>
      </c>
      <c r="B129" s="2">
        <f>'Data Summary'!G131</f>
        <v>0.19372152812232196</v>
      </c>
      <c r="C129" s="2">
        <f>'Data Summary'!H131</f>
        <v>0.63928104280366238</v>
      </c>
      <c r="D129" s="2">
        <f>'Data Summary'!I131</f>
        <v>0.19910068607454107</v>
      </c>
      <c r="E129" s="2">
        <f>'Data Summary'!J131</f>
        <v>1.0751437048025219</v>
      </c>
    </row>
    <row r="130" spans="1:5">
      <c r="A130" t="s">
        <v>117</v>
      </c>
      <c r="B130" s="2">
        <f>'Data Summary'!G132</f>
        <v>0.14333955540471746</v>
      </c>
      <c r="C130" s="2">
        <f>'Data Summary'!H132</f>
        <v>0.47302053283556755</v>
      </c>
      <c r="D130" s="2">
        <f>'Data Summary'!I132</f>
        <v>0.12685278349276907</v>
      </c>
      <c r="E130" s="2">
        <f>'Data Summary'!J132</f>
        <v>0.6850050308609531</v>
      </c>
    </row>
    <row r="131" spans="1:5">
      <c r="A131" t="s">
        <v>118</v>
      </c>
      <c r="B131" s="2">
        <f>'Data Summary'!G133</f>
        <v>0.16148796498905907</v>
      </c>
      <c r="C131" s="2">
        <f>'Data Summary'!H133</f>
        <v>0.53291028446389488</v>
      </c>
      <c r="D131" s="2">
        <f>'Data Summary'!I133</f>
        <v>0.13136347454610181</v>
      </c>
      <c r="E131" s="2">
        <f>'Data Summary'!J133</f>
        <v>0.70936276254894992</v>
      </c>
    </row>
    <row r="132" spans="1:5">
      <c r="A132" t="s">
        <v>38</v>
      </c>
      <c r="B132" s="2">
        <f>'Data Summary'!G134</f>
        <v>0.23223097213747243</v>
      </c>
      <c r="C132" s="2">
        <f>'Data Summary'!H134</f>
        <v>0.76636220805365896</v>
      </c>
      <c r="D132" s="2">
        <f>'Data Summary'!I134</f>
        <v>0.23801996385429439</v>
      </c>
      <c r="E132" s="2">
        <f>'Data Summary'!J134</f>
        <v>1.2853078048131896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16</vt:i4>
      </vt:variant>
    </vt:vector>
  </HeadingPairs>
  <TitlesOfParts>
    <vt:vector size="18" baseType="lpstr">
      <vt:lpstr>Data Summary</vt:lpstr>
      <vt:lpstr>Sheet1</vt:lpstr>
      <vt:lpstr>SUMMARY TOTAL</vt:lpstr>
      <vt:lpstr>SUMMARY AVG</vt:lpstr>
      <vt:lpstr>BIO SCI TOTAL</vt:lpstr>
      <vt:lpstr>BIO SCI AVG</vt:lpstr>
      <vt:lpstr>CHEM TOTAL</vt:lpstr>
      <vt:lpstr>CHEM AVG</vt:lpstr>
      <vt:lpstr>COMP SCI TOTAL</vt:lpstr>
      <vt:lpstr>COMP SCI AVG</vt:lpstr>
      <vt:lpstr>ENG TOTAL</vt:lpstr>
      <vt:lpstr>ENG AVG</vt:lpstr>
      <vt:lpstr>GEO TOTAL</vt:lpstr>
      <vt:lpstr>GEO AVG</vt:lpstr>
      <vt:lpstr>MATH TOTAL</vt:lpstr>
      <vt:lpstr>MATH AVG</vt:lpstr>
      <vt:lpstr>PHYSICS AVG</vt:lpstr>
      <vt:lpstr>PHYSICS TOTAL</vt:lpstr>
    </vt:vector>
  </TitlesOfParts>
  <Company>University of Arizona Libraries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boschs</dc:creator>
  <cp:lastModifiedBy>simon</cp:lastModifiedBy>
  <dcterms:created xsi:type="dcterms:W3CDTF">2013-02-08T23:58:36Z</dcterms:created>
  <dcterms:modified xsi:type="dcterms:W3CDTF">2013-04-11T16:53:25Z</dcterms:modified>
</cp:coreProperties>
</file>